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Z:\Digital\DataGroup\ISD Data\Workforce\Publication\2021-09\Tables\"/>
    </mc:Choice>
  </mc:AlternateContent>
  <xr:revisionPtr revIDLastSave="0" documentId="13_ncr:1_{9E4D3FE4-2F9F-4685-AC96-5B3C7268AAB1}" xr6:coauthVersionLast="46" xr6:coauthVersionMax="46" xr10:uidLastSave="{00000000-0000-0000-0000-000000000000}"/>
  <bookViews>
    <workbookView xWindow="-108" yWindow="-108" windowWidth="23256" windowHeight="12576" xr2:uid="{00000000-000D-0000-FFFF-FFFF00000000}"/>
  </bookViews>
  <sheets>
    <sheet name="Welcome" sheetId="3" r:id="rId1"/>
    <sheet name="Intakes new" sheetId="9" r:id="rId2"/>
    <sheet name="In training" sheetId="6" r:id="rId3"/>
    <sheet name="Data" sheetId="7" state="hidden" r:id="rId4"/>
  </sheets>
  <definedNames>
    <definedName name="_xlnm._FilterDatabase" localSheetId="3" hidden="1">Data!$A$1:$Z$73</definedName>
    <definedName name="_xlnm.Print_Titles" localSheetId="2">'In training'!$B:$B</definedName>
    <definedName name="_xlnm.Print_Titles" localSheetId="1">'Intakes new'!$A:$A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 i="9" l="1"/>
  <c r="E63" i="7" l="1"/>
  <c r="E64" i="7"/>
  <c r="E65" i="7"/>
  <c r="E66" i="7"/>
  <c r="E67" i="7"/>
  <c r="E62" i="7"/>
  <c r="E69" i="7"/>
  <c r="E38" i="7"/>
  <c r="E70" i="7"/>
  <c r="E71" i="7"/>
  <c r="E72" i="7"/>
  <c r="E73" i="7"/>
  <c r="E3" i="7"/>
  <c r="E45" i="7"/>
  <c r="E5" i="7"/>
  <c r="E6" i="7"/>
  <c r="E7" i="7"/>
  <c r="E8" i="7"/>
  <c r="E9" i="7"/>
  <c r="E10" i="7"/>
  <c r="E4" i="7"/>
  <c r="E12" i="7"/>
  <c r="E13" i="7"/>
  <c r="E14" i="7"/>
  <c r="E15" i="7"/>
  <c r="E16" i="7"/>
  <c r="E17" i="7"/>
  <c r="E18" i="7"/>
  <c r="E19" i="7"/>
  <c r="E20" i="7"/>
  <c r="E21" i="7"/>
  <c r="E22" i="7"/>
  <c r="E23" i="7"/>
  <c r="E24" i="7"/>
  <c r="E25" i="7"/>
  <c r="E26" i="7"/>
  <c r="E27" i="7"/>
  <c r="E28" i="7"/>
  <c r="E29" i="7"/>
  <c r="E30" i="7"/>
  <c r="E31" i="7"/>
  <c r="E32" i="7"/>
  <c r="E33" i="7"/>
  <c r="E34" i="7"/>
  <c r="E35" i="7"/>
  <c r="E36" i="7"/>
  <c r="E37" i="7"/>
  <c r="E68" i="7"/>
  <c r="E39" i="7"/>
  <c r="E40" i="7"/>
  <c r="E41" i="7"/>
  <c r="E42" i="7"/>
  <c r="E43" i="7"/>
  <c r="E44" i="7"/>
  <c r="E11" i="7"/>
  <c r="E46" i="7"/>
  <c r="E47" i="7"/>
  <c r="E48" i="7"/>
  <c r="E49" i="7"/>
  <c r="E50" i="7"/>
  <c r="E51" i="7"/>
  <c r="E52" i="7"/>
  <c r="E53" i="7"/>
  <c r="E54" i="7"/>
  <c r="E55" i="7"/>
  <c r="E56" i="7"/>
  <c r="E57" i="7"/>
  <c r="E58" i="7"/>
  <c r="E59" i="7"/>
  <c r="E60" i="7"/>
  <c r="E61" i="7"/>
  <c r="E2" i="7"/>
  <c r="E57" i="6" l="1"/>
  <c r="M57" i="6"/>
  <c r="U57" i="6"/>
  <c r="I58" i="6"/>
  <c r="Q58" i="6"/>
  <c r="D57" i="6"/>
  <c r="D58" i="6"/>
  <c r="P58" i="6"/>
  <c r="F57" i="6"/>
  <c r="N57" i="6"/>
  <c r="V57" i="6"/>
  <c r="J58" i="6"/>
  <c r="R58" i="6"/>
  <c r="G57" i="6"/>
  <c r="O57" i="6"/>
  <c r="W57" i="6"/>
  <c r="K58" i="6"/>
  <c r="S58" i="6"/>
  <c r="S57" i="6"/>
  <c r="W58" i="6"/>
  <c r="X58" i="6"/>
  <c r="H57" i="6"/>
  <c r="P57" i="6"/>
  <c r="X57" i="6"/>
  <c r="L58" i="6"/>
  <c r="T58" i="6"/>
  <c r="O58" i="6"/>
  <c r="H58" i="6"/>
  <c r="I57" i="6"/>
  <c r="Q57" i="6"/>
  <c r="E58" i="6"/>
  <c r="M58" i="6"/>
  <c r="U58" i="6"/>
  <c r="K57" i="6"/>
  <c r="T57" i="6"/>
  <c r="J57" i="6"/>
  <c r="R57" i="6"/>
  <c r="F58" i="6"/>
  <c r="N58" i="6"/>
  <c r="V58" i="6"/>
  <c r="G58" i="6"/>
  <c r="L57" i="6"/>
  <c r="M10" i="6"/>
  <c r="U10" i="6"/>
  <c r="P32" i="6"/>
  <c r="G51" i="6"/>
  <c r="E10" i="6"/>
  <c r="K12" i="6"/>
  <c r="Q14" i="6"/>
  <c r="W16" i="6"/>
  <c r="R22" i="6"/>
  <c r="S24" i="6"/>
  <c r="V27" i="6"/>
  <c r="V30" i="6"/>
  <c r="S45" i="6"/>
  <c r="F10" i="6"/>
  <c r="N10" i="6"/>
  <c r="V10" i="6"/>
  <c r="I11" i="6"/>
  <c r="Q11" i="6"/>
  <c r="D12" i="6"/>
  <c r="L12" i="6"/>
  <c r="T12" i="6"/>
  <c r="G13" i="6"/>
  <c r="O13" i="6"/>
  <c r="W13" i="6"/>
  <c r="J14" i="6"/>
  <c r="R14" i="6"/>
  <c r="E15" i="6"/>
  <c r="M15" i="6"/>
  <c r="U15" i="6"/>
  <c r="H16" i="6"/>
  <c r="P16" i="6"/>
  <c r="X16" i="6"/>
  <c r="K18" i="6"/>
  <c r="S18" i="6"/>
  <c r="F19" i="6"/>
  <c r="N19" i="6"/>
  <c r="V19" i="6"/>
  <c r="I20" i="6"/>
  <c r="S20" i="6"/>
  <c r="H21" i="6"/>
  <c r="S21" i="6"/>
  <c r="I22" i="6"/>
  <c r="S22" i="6"/>
  <c r="I23" i="6"/>
  <c r="T23" i="6"/>
  <c r="I24" i="6"/>
  <c r="T24" i="6"/>
  <c r="J26" i="6"/>
  <c r="T26" i="6"/>
  <c r="J27" i="6"/>
  <c r="D28" i="6"/>
  <c r="X28" i="6"/>
  <c r="W29" i="6"/>
  <c r="W30" i="6"/>
  <c r="X32" i="6"/>
  <c r="D37" i="6"/>
  <c r="E41" i="6"/>
  <c r="E40" i="6" s="1"/>
  <c r="F47" i="6"/>
  <c r="N13" i="6"/>
  <c r="G16" i="6"/>
  <c r="G22" i="6"/>
  <c r="V56" i="6"/>
  <c r="W51" i="9"/>
  <c r="O51" i="9"/>
  <c r="G51" i="9"/>
  <c r="T50" i="9"/>
  <c r="L50" i="9"/>
  <c r="D50" i="9"/>
  <c r="Q49" i="9"/>
  <c r="I49" i="9"/>
  <c r="V47" i="9"/>
  <c r="V46" i="9" s="1"/>
  <c r="N47" i="9"/>
  <c r="N46" i="9" s="1"/>
  <c r="F47" i="9"/>
  <c r="F46" i="9" s="1"/>
  <c r="S45" i="9"/>
  <c r="S44" i="9" s="1"/>
  <c r="K45" i="9"/>
  <c r="K44" i="9" s="1"/>
  <c r="C45" i="9"/>
  <c r="C44" i="9" s="1"/>
  <c r="P43" i="9"/>
  <c r="P42" i="9" s="1"/>
  <c r="H43" i="9"/>
  <c r="H42" i="9" s="1"/>
  <c r="U41" i="9"/>
  <c r="U40" i="9" s="1"/>
  <c r="M41" i="9"/>
  <c r="M40" i="9" s="1"/>
  <c r="E41" i="9"/>
  <c r="E40" i="9" s="1"/>
  <c r="R39" i="9"/>
  <c r="J39" i="9"/>
  <c r="W38" i="9"/>
  <c r="O38" i="9"/>
  <c r="G38" i="9"/>
  <c r="T37" i="9"/>
  <c r="L37" i="9"/>
  <c r="D37" i="9"/>
  <c r="Q36" i="9"/>
  <c r="I36" i="9"/>
  <c r="V35" i="9"/>
  <c r="N35" i="9"/>
  <c r="F35" i="9"/>
  <c r="S34" i="9"/>
  <c r="K34" i="9"/>
  <c r="C34" i="9"/>
  <c r="P32" i="9"/>
  <c r="H32" i="9"/>
  <c r="U31" i="9"/>
  <c r="M31" i="9"/>
  <c r="E31" i="9"/>
  <c r="R30" i="9"/>
  <c r="J30" i="9"/>
  <c r="W29" i="9"/>
  <c r="O29" i="9"/>
  <c r="G29" i="9"/>
  <c r="T28" i="9"/>
  <c r="L28" i="9"/>
  <c r="D28" i="9"/>
  <c r="Q27" i="9"/>
  <c r="I27" i="9"/>
  <c r="V26" i="9"/>
  <c r="N26" i="9"/>
  <c r="F26" i="9"/>
  <c r="S24" i="9"/>
  <c r="K24" i="9"/>
  <c r="C24" i="9"/>
  <c r="P23" i="9"/>
  <c r="H23" i="9"/>
  <c r="U22" i="9"/>
  <c r="M22" i="9"/>
  <c r="E22" i="9"/>
  <c r="R21" i="9"/>
  <c r="J21" i="9"/>
  <c r="W20" i="9"/>
  <c r="O20" i="9"/>
  <c r="G20" i="9"/>
  <c r="T19" i="9"/>
  <c r="L19" i="9"/>
  <c r="D19" i="9"/>
  <c r="Q18" i="9"/>
  <c r="I18" i="9"/>
  <c r="V16" i="9"/>
  <c r="N16" i="9"/>
  <c r="F16" i="9"/>
  <c r="S15" i="9"/>
  <c r="K15" i="9"/>
  <c r="C15" i="9"/>
  <c r="P14" i="9"/>
  <c r="H14" i="9"/>
  <c r="U13" i="9"/>
  <c r="M13" i="9"/>
  <c r="E13" i="9"/>
  <c r="R12" i="9"/>
  <c r="J12" i="9"/>
  <c r="W11" i="9"/>
  <c r="V51" i="9"/>
  <c r="N51" i="9"/>
  <c r="F51" i="9"/>
  <c r="S50" i="9"/>
  <c r="K50" i="9"/>
  <c r="C50" i="9"/>
  <c r="P49" i="9"/>
  <c r="H49" i="9"/>
  <c r="U47" i="9"/>
  <c r="U46" i="9" s="1"/>
  <c r="M47" i="9"/>
  <c r="M46" i="9" s="1"/>
  <c r="E47" i="9"/>
  <c r="E46" i="9" s="1"/>
  <c r="R45" i="9"/>
  <c r="R44" i="9" s="1"/>
  <c r="J45" i="9"/>
  <c r="J44" i="9" s="1"/>
  <c r="W43" i="9"/>
  <c r="W42" i="9" s="1"/>
  <c r="O43" i="9"/>
  <c r="O42" i="9" s="1"/>
  <c r="G43" i="9"/>
  <c r="G42" i="9" s="1"/>
  <c r="T41" i="9"/>
  <c r="T40" i="9" s="1"/>
  <c r="L41" i="9"/>
  <c r="L40" i="9" s="1"/>
  <c r="D41" i="9"/>
  <c r="D40" i="9" s="1"/>
  <c r="Q39" i="9"/>
  <c r="I39" i="9"/>
  <c r="V38" i="9"/>
  <c r="N38" i="9"/>
  <c r="F38" i="9"/>
  <c r="S37" i="9"/>
  <c r="K37" i="9"/>
  <c r="C37" i="9"/>
  <c r="P36" i="9"/>
  <c r="H36" i="9"/>
  <c r="U35" i="9"/>
  <c r="M35" i="9"/>
  <c r="E35" i="9"/>
  <c r="R34" i="9"/>
  <c r="J34" i="9"/>
  <c r="W32" i="9"/>
  <c r="O32" i="9"/>
  <c r="G32" i="9"/>
  <c r="T31" i="9"/>
  <c r="L31" i="9"/>
  <c r="D31" i="9"/>
  <c r="Q30" i="9"/>
  <c r="I30" i="9"/>
  <c r="U51" i="9"/>
  <c r="M51" i="9"/>
  <c r="E51" i="9"/>
  <c r="R50" i="9"/>
  <c r="J50" i="9"/>
  <c r="W49" i="9"/>
  <c r="O49" i="9"/>
  <c r="G49" i="9"/>
  <c r="T47" i="9"/>
  <c r="T46" i="9" s="1"/>
  <c r="L47" i="9"/>
  <c r="L46" i="9" s="1"/>
  <c r="D47" i="9"/>
  <c r="D46" i="9" s="1"/>
  <c r="Q45" i="9"/>
  <c r="Q44" i="9" s="1"/>
  <c r="I45" i="9"/>
  <c r="I44" i="9" s="1"/>
  <c r="V43" i="9"/>
  <c r="V42" i="9" s="1"/>
  <c r="N43" i="9"/>
  <c r="N42" i="9" s="1"/>
  <c r="F43" i="9"/>
  <c r="F42" i="9" s="1"/>
  <c r="S41" i="9"/>
  <c r="S40" i="9" s="1"/>
  <c r="K41" i="9"/>
  <c r="K40" i="9" s="1"/>
  <c r="C41" i="9"/>
  <c r="C40" i="9" s="1"/>
  <c r="P39" i="9"/>
  <c r="H39" i="9"/>
  <c r="U38" i="9"/>
  <c r="M38" i="9"/>
  <c r="E38" i="9"/>
  <c r="R37" i="9"/>
  <c r="J37" i="9"/>
  <c r="W36" i="9"/>
  <c r="O36" i="9"/>
  <c r="G36" i="9"/>
  <c r="T35" i="9"/>
  <c r="L35" i="9"/>
  <c r="D35" i="9"/>
  <c r="Q34" i="9"/>
  <c r="I34" i="9"/>
  <c r="V32" i="9"/>
  <c r="N32" i="9"/>
  <c r="F32" i="9"/>
  <c r="S31" i="9"/>
  <c r="K31" i="9"/>
  <c r="C31" i="9"/>
  <c r="P30" i="9"/>
  <c r="H30" i="9"/>
  <c r="U29" i="9"/>
  <c r="M29" i="9"/>
  <c r="E29" i="9"/>
  <c r="R28" i="9"/>
  <c r="J28" i="9"/>
  <c r="W27" i="9"/>
  <c r="O27" i="9"/>
  <c r="G27" i="9"/>
  <c r="T26" i="9"/>
  <c r="L26" i="9"/>
  <c r="D26" i="9"/>
  <c r="Q24" i="9"/>
  <c r="I24" i="9"/>
  <c r="V23" i="9"/>
  <c r="N23" i="9"/>
  <c r="F23" i="9"/>
  <c r="S22" i="9"/>
  <c r="K22" i="9"/>
  <c r="C22" i="9"/>
  <c r="P21" i="9"/>
  <c r="H21" i="9"/>
  <c r="U20" i="9"/>
  <c r="M20" i="9"/>
  <c r="E20" i="9"/>
  <c r="R19" i="9"/>
  <c r="T51" i="9"/>
  <c r="L51" i="9"/>
  <c r="D51" i="9"/>
  <c r="Q50" i="9"/>
  <c r="I50" i="9"/>
  <c r="V49" i="9"/>
  <c r="N49" i="9"/>
  <c r="F49" i="9"/>
  <c r="S47" i="9"/>
  <c r="S46" i="9" s="1"/>
  <c r="K47" i="9"/>
  <c r="K46" i="9" s="1"/>
  <c r="C47" i="9"/>
  <c r="C46" i="9" s="1"/>
  <c r="P45" i="9"/>
  <c r="P44" i="9" s="1"/>
  <c r="H45" i="9"/>
  <c r="H44" i="9" s="1"/>
  <c r="U43" i="9"/>
  <c r="U42" i="9" s="1"/>
  <c r="M43" i="9"/>
  <c r="M42" i="9" s="1"/>
  <c r="E43" i="9"/>
  <c r="E42" i="9" s="1"/>
  <c r="R41" i="9"/>
  <c r="R40" i="9" s="1"/>
  <c r="J41" i="9"/>
  <c r="J40" i="9" s="1"/>
  <c r="W39" i="9"/>
  <c r="O39" i="9"/>
  <c r="G39" i="9"/>
  <c r="T38" i="9"/>
  <c r="L38" i="9"/>
  <c r="D38" i="9"/>
  <c r="Q37" i="9"/>
  <c r="I37" i="9"/>
  <c r="V36" i="9"/>
  <c r="N36" i="9"/>
  <c r="F36" i="9"/>
  <c r="S35" i="9"/>
  <c r="K35" i="9"/>
  <c r="C35" i="9"/>
  <c r="P34" i="9"/>
  <c r="H34" i="9"/>
  <c r="U32" i="9"/>
  <c r="M32" i="9"/>
  <c r="E32" i="9"/>
  <c r="R31" i="9"/>
  <c r="J31" i="9"/>
  <c r="W30" i="9"/>
  <c r="O30" i="9"/>
  <c r="G30" i="9"/>
  <c r="T29" i="9"/>
  <c r="L29" i="9"/>
  <c r="D29" i="9"/>
  <c r="Q28" i="9"/>
  <c r="I28" i="9"/>
  <c r="V27" i="9"/>
  <c r="N27" i="9"/>
  <c r="F27" i="9"/>
  <c r="S26" i="9"/>
  <c r="K26" i="9"/>
  <c r="C26" i="9"/>
  <c r="P24" i="9"/>
  <c r="H24" i="9"/>
  <c r="U23" i="9"/>
  <c r="M23" i="9"/>
  <c r="E23" i="9"/>
  <c r="R22" i="9"/>
  <c r="J22" i="9"/>
  <c r="W21" i="9"/>
  <c r="O21" i="9"/>
  <c r="G21" i="9"/>
  <c r="T20" i="9"/>
  <c r="L20" i="9"/>
  <c r="D20" i="9"/>
  <c r="S51" i="9"/>
  <c r="K51" i="9"/>
  <c r="C51" i="9"/>
  <c r="P50" i="9"/>
  <c r="H50" i="9"/>
  <c r="U49" i="9"/>
  <c r="M49" i="9"/>
  <c r="E49" i="9"/>
  <c r="R47" i="9"/>
  <c r="R46" i="9" s="1"/>
  <c r="J47" i="9"/>
  <c r="J46" i="9" s="1"/>
  <c r="W45" i="9"/>
  <c r="W44" i="9" s="1"/>
  <c r="O45" i="9"/>
  <c r="O44" i="9" s="1"/>
  <c r="G45" i="9"/>
  <c r="G44" i="9" s="1"/>
  <c r="T43" i="9"/>
  <c r="T42" i="9" s="1"/>
  <c r="L43" i="9"/>
  <c r="L42" i="9" s="1"/>
  <c r="D43" i="9"/>
  <c r="D42" i="9" s="1"/>
  <c r="Q41" i="9"/>
  <c r="Q40" i="9" s="1"/>
  <c r="I41" i="9"/>
  <c r="I40" i="9" s="1"/>
  <c r="V39" i="9"/>
  <c r="N39" i="9"/>
  <c r="F39" i="9"/>
  <c r="S38" i="9"/>
  <c r="K38" i="9"/>
  <c r="C38" i="9"/>
  <c r="P37" i="9"/>
  <c r="H37" i="9"/>
  <c r="U36" i="9"/>
  <c r="M36" i="9"/>
  <c r="E36" i="9"/>
  <c r="R35" i="9"/>
  <c r="J35" i="9"/>
  <c r="W34" i="9"/>
  <c r="O34" i="9"/>
  <c r="G34" i="9"/>
  <c r="T32" i="9"/>
  <c r="L32" i="9"/>
  <c r="D32" i="9"/>
  <c r="Q31" i="9"/>
  <c r="I31" i="9"/>
  <c r="V30" i="9"/>
  <c r="N30" i="9"/>
  <c r="F30" i="9"/>
  <c r="S29" i="9"/>
  <c r="K29" i="9"/>
  <c r="C29" i="9"/>
  <c r="P28" i="9"/>
  <c r="H28" i="9"/>
  <c r="U27" i="9"/>
  <c r="M27" i="9"/>
  <c r="E27" i="9"/>
  <c r="R26" i="9"/>
  <c r="J26" i="9"/>
  <c r="W24" i="9"/>
  <c r="O24" i="9"/>
  <c r="G24" i="9"/>
  <c r="T23" i="9"/>
  <c r="L23" i="9"/>
  <c r="D23" i="9"/>
  <c r="Q22" i="9"/>
  <c r="I22" i="9"/>
  <c r="V21" i="9"/>
  <c r="N21" i="9"/>
  <c r="F21" i="9"/>
  <c r="S20" i="9"/>
  <c r="K20" i="9"/>
  <c r="C20" i="9"/>
  <c r="P19" i="9"/>
  <c r="H19" i="9"/>
  <c r="U18" i="9"/>
  <c r="M18" i="9"/>
  <c r="E18" i="9"/>
  <c r="R16" i="9"/>
  <c r="J16" i="9"/>
  <c r="W15" i="9"/>
  <c r="O15" i="9"/>
  <c r="G15" i="9"/>
  <c r="T14" i="9"/>
  <c r="L14" i="9"/>
  <c r="D14" i="9"/>
  <c r="Q13" i="9"/>
  <c r="I13" i="9"/>
  <c r="V12" i="9"/>
  <c r="N12" i="9"/>
  <c r="F12" i="9"/>
  <c r="S11" i="9"/>
  <c r="R51" i="9"/>
  <c r="U50" i="9"/>
  <c r="S49" i="9"/>
  <c r="Q47" i="9"/>
  <c r="Q46" i="9" s="1"/>
  <c r="T45" i="9"/>
  <c r="T44" i="9" s="1"/>
  <c r="R43" i="9"/>
  <c r="R42" i="9" s="1"/>
  <c r="P41" i="9"/>
  <c r="P40" i="9" s="1"/>
  <c r="S39" i="9"/>
  <c r="Q38" i="9"/>
  <c r="O37" i="9"/>
  <c r="R36" i="9"/>
  <c r="P35" i="9"/>
  <c r="N34" i="9"/>
  <c r="Q32" i="9"/>
  <c r="O31" i="9"/>
  <c r="M30" i="9"/>
  <c r="Q29" i="9"/>
  <c r="V28" i="9"/>
  <c r="F28" i="9"/>
  <c r="K27" i="9"/>
  <c r="P26" i="9"/>
  <c r="U24" i="9"/>
  <c r="E24" i="9"/>
  <c r="J23" i="9"/>
  <c r="O22" i="9"/>
  <c r="T21" i="9"/>
  <c r="D21" i="9"/>
  <c r="I20" i="9"/>
  <c r="O19" i="9"/>
  <c r="E19" i="9"/>
  <c r="D18" i="9"/>
  <c r="D16" i="9"/>
  <c r="D15" i="9"/>
  <c r="C14" i="9"/>
  <c r="N13" i="9"/>
  <c r="C12" i="9"/>
  <c r="F11" i="9"/>
  <c r="C10" i="9"/>
  <c r="R10" i="9"/>
  <c r="Q51" i="9"/>
  <c r="O50" i="9"/>
  <c r="R49" i="9"/>
  <c r="P47" i="9"/>
  <c r="P46" i="9" s="1"/>
  <c r="N45" i="9"/>
  <c r="N44" i="9" s="1"/>
  <c r="Q43" i="9"/>
  <c r="Q42" i="9" s="1"/>
  <c r="O41" i="9"/>
  <c r="O40" i="9" s="1"/>
  <c r="M39" i="9"/>
  <c r="P38" i="9"/>
  <c r="N37" i="9"/>
  <c r="L36" i="9"/>
  <c r="O35" i="9"/>
  <c r="M34" i="9"/>
  <c r="K32" i="9"/>
  <c r="N31" i="9"/>
  <c r="L30" i="9"/>
  <c r="P29" i="9"/>
  <c r="U28" i="9"/>
  <c r="E28" i="9"/>
  <c r="J27" i="9"/>
  <c r="O26" i="9"/>
  <c r="T24" i="9"/>
  <c r="D24" i="9"/>
  <c r="I23" i="9"/>
  <c r="N22" i="9"/>
  <c r="S21" i="9"/>
  <c r="C21" i="9"/>
  <c r="H20" i="9"/>
  <c r="N19" i="9"/>
  <c r="C19" i="9"/>
  <c r="N18" i="9"/>
  <c r="C18" i="9"/>
  <c r="M16" i="9"/>
  <c r="C16" i="9"/>
  <c r="M15" i="9"/>
  <c r="W14" i="9"/>
  <c r="M14" i="9"/>
  <c r="W13" i="9"/>
  <c r="V11" i="9"/>
  <c r="P51" i="9"/>
  <c r="N50" i="9"/>
  <c r="L49" i="9"/>
  <c r="O47" i="9"/>
  <c r="O46" i="9" s="1"/>
  <c r="M45" i="9"/>
  <c r="M44" i="9" s="1"/>
  <c r="K43" i="9"/>
  <c r="K42" i="9" s="1"/>
  <c r="N41" i="9"/>
  <c r="N40" i="9" s="1"/>
  <c r="L39" i="9"/>
  <c r="J38" i="9"/>
  <c r="M37" i="9"/>
  <c r="K36" i="9"/>
  <c r="I35" i="9"/>
  <c r="L34" i="9"/>
  <c r="J32" i="9"/>
  <c r="H31" i="9"/>
  <c r="K30" i="9"/>
  <c r="N29" i="9"/>
  <c r="S28" i="9"/>
  <c r="C28" i="9"/>
  <c r="H27" i="9"/>
  <c r="M26" i="9"/>
  <c r="R24" i="9"/>
  <c r="W23" i="9"/>
  <c r="G23" i="9"/>
  <c r="L22" i="9"/>
  <c r="Q21" i="9"/>
  <c r="V20" i="9"/>
  <c r="F20" i="9"/>
  <c r="M19" i="9"/>
  <c r="W18" i="9"/>
  <c r="L18" i="9"/>
  <c r="W16" i="9"/>
  <c r="L16" i="9"/>
  <c r="V15" i="9"/>
  <c r="L15" i="9"/>
  <c r="V14" i="9"/>
  <c r="K14" i="9"/>
  <c r="V13" i="9"/>
  <c r="K13" i="9"/>
  <c r="U12" i="9"/>
  <c r="K12" i="9"/>
  <c r="U11" i="9"/>
  <c r="L11" i="9"/>
  <c r="D11" i="9"/>
  <c r="Q10" i="9"/>
  <c r="I10" i="9"/>
  <c r="C49" i="9"/>
  <c r="U39" i="9"/>
  <c r="U34" i="9"/>
  <c r="V31" i="9"/>
  <c r="K28" i="9"/>
  <c r="O23" i="9"/>
  <c r="S19" i="9"/>
  <c r="G18" i="9"/>
  <c r="F15" i="9"/>
  <c r="P12" i="9"/>
  <c r="H11" i="9"/>
  <c r="S10" i="9"/>
  <c r="M11" i="9"/>
  <c r="J51" i="9"/>
  <c r="M50" i="9"/>
  <c r="K49" i="9"/>
  <c r="I47" i="9"/>
  <c r="I46" i="9" s="1"/>
  <c r="L45" i="9"/>
  <c r="L44" i="9" s="1"/>
  <c r="J43" i="9"/>
  <c r="J42" i="9" s="1"/>
  <c r="H41" i="9"/>
  <c r="H40" i="9" s="1"/>
  <c r="K39" i="9"/>
  <c r="I38" i="9"/>
  <c r="G37" i="9"/>
  <c r="J36" i="9"/>
  <c r="H35" i="9"/>
  <c r="F34" i="9"/>
  <c r="I32" i="9"/>
  <c r="G31" i="9"/>
  <c r="E30" i="9"/>
  <c r="J29" i="9"/>
  <c r="O28" i="9"/>
  <c r="T27" i="9"/>
  <c r="D27" i="9"/>
  <c r="I26" i="9"/>
  <c r="N24" i="9"/>
  <c r="S23" i="9"/>
  <c r="C23" i="9"/>
  <c r="H22" i="9"/>
  <c r="M21" i="9"/>
  <c r="R20" i="9"/>
  <c r="W19" i="9"/>
  <c r="K19" i="9"/>
  <c r="V18" i="9"/>
  <c r="K18" i="9"/>
  <c r="U16" i="9"/>
  <c r="K16" i="9"/>
  <c r="U15" i="9"/>
  <c r="J15" i="9"/>
  <c r="U14" i="9"/>
  <c r="J14" i="9"/>
  <c r="T13" i="9"/>
  <c r="J13" i="9"/>
  <c r="T12" i="9"/>
  <c r="I12" i="9"/>
  <c r="T11" i="9"/>
  <c r="K11" i="9"/>
  <c r="C11" i="9"/>
  <c r="P10" i="9"/>
  <c r="H10" i="9"/>
  <c r="V45" i="9"/>
  <c r="V44" i="9" s="1"/>
  <c r="C39" i="9"/>
  <c r="T36" i="9"/>
  <c r="S32" i="9"/>
  <c r="P27" i="9"/>
  <c r="J24" i="9"/>
  <c r="I21" i="9"/>
  <c r="G19" i="9"/>
  <c r="Q15" i="9"/>
  <c r="F14" i="9"/>
  <c r="P11" i="9"/>
  <c r="E10" i="9"/>
  <c r="L13" i="9"/>
  <c r="I51" i="9"/>
  <c r="G50" i="9"/>
  <c r="J49" i="9"/>
  <c r="H47" i="9"/>
  <c r="H46" i="9" s="1"/>
  <c r="F45" i="9"/>
  <c r="F44" i="9" s="1"/>
  <c r="I43" i="9"/>
  <c r="I42" i="9" s="1"/>
  <c r="G41" i="9"/>
  <c r="G40" i="9" s="1"/>
  <c r="E39" i="9"/>
  <c r="H38" i="9"/>
  <c r="F37" i="9"/>
  <c r="D36" i="9"/>
  <c r="G35" i="9"/>
  <c r="E34" i="9"/>
  <c r="C32" i="9"/>
  <c r="F31" i="9"/>
  <c r="D30" i="9"/>
  <c r="I29" i="9"/>
  <c r="N28" i="9"/>
  <c r="S27" i="9"/>
  <c r="C27" i="9"/>
  <c r="H26" i="9"/>
  <c r="M24" i="9"/>
  <c r="R23" i="9"/>
  <c r="W22" i="9"/>
  <c r="G22" i="9"/>
  <c r="L21" i="9"/>
  <c r="Q20" i="9"/>
  <c r="V19" i="9"/>
  <c r="J19" i="9"/>
  <c r="T18" i="9"/>
  <c r="J18" i="9"/>
  <c r="T16" i="9"/>
  <c r="I16" i="9"/>
  <c r="T15" i="9"/>
  <c r="I15" i="9"/>
  <c r="S14" i="9"/>
  <c r="I14" i="9"/>
  <c r="S13" i="9"/>
  <c r="H13" i="9"/>
  <c r="S12" i="9"/>
  <c r="H12" i="9"/>
  <c r="R11" i="9"/>
  <c r="J11" i="9"/>
  <c r="W10" i="9"/>
  <c r="O10" i="9"/>
  <c r="G10" i="9"/>
  <c r="E50" i="9"/>
  <c r="D45" i="9"/>
  <c r="D44" i="9" s="1"/>
  <c r="V37" i="9"/>
  <c r="T30" i="9"/>
  <c r="U26" i="9"/>
  <c r="E26" i="9"/>
  <c r="D22" i="9"/>
  <c r="R18" i="9"/>
  <c r="G16" i="9"/>
  <c r="P13" i="9"/>
  <c r="E12" i="9"/>
  <c r="M10" i="9"/>
  <c r="W12" i="9"/>
  <c r="J10" i="9"/>
  <c r="H51" i="9"/>
  <c r="F50" i="9"/>
  <c r="D49" i="9"/>
  <c r="G47" i="9"/>
  <c r="G46" i="9" s="1"/>
  <c r="E45" i="9"/>
  <c r="E44" i="9" s="1"/>
  <c r="C43" i="9"/>
  <c r="C42" i="9" s="1"/>
  <c r="F41" i="9"/>
  <c r="F40" i="9" s="1"/>
  <c r="D39" i="9"/>
  <c r="W37" i="9"/>
  <c r="E37" i="9"/>
  <c r="C36" i="9"/>
  <c r="V34" i="9"/>
  <c r="D34" i="9"/>
  <c r="W31" i="9"/>
  <c r="U30" i="9"/>
  <c r="C30" i="9"/>
  <c r="H29" i="9"/>
  <c r="M28" i="9"/>
  <c r="R27" i="9"/>
  <c r="W26" i="9"/>
  <c r="G26" i="9"/>
  <c r="L24" i="9"/>
  <c r="Q23" i="9"/>
  <c r="V22" i="9"/>
  <c r="F22" i="9"/>
  <c r="K21" i="9"/>
  <c r="P20" i="9"/>
  <c r="U19" i="9"/>
  <c r="I19" i="9"/>
  <c r="S18" i="9"/>
  <c r="H18" i="9"/>
  <c r="S16" i="9"/>
  <c r="H16" i="9"/>
  <c r="R15" i="9"/>
  <c r="H15" i="9"/>
  <c r="R14" i="9"/>
  <c r="G14" i="9"/>
  <c r="R13" i="9"/>
  <c r="G13" i="9"/>
  <c r="Q12" i="9"/>
  <c r="G12" i="9"/>
  <c r="Q11" i="9"/>
  <c r="I11" i="9"/>
  <c r="V10" i="9"/>
  <c r="N10" i="9"/>
  <c r="F10" i="9"/>
  <c r="W50" i="9"/>
  <c r="W41" i="9"/>
  <c r="W40" i="9" s="1"/>
  <c r="W35" i="9"/>
  <c r="V29" i="9"/>
  <c r="F29" i="9"/>
  <c r="T22" i="9"/>
  <c r="N20" i="9"/>
  <c r="Q16" i="9"/>
  <c r="Q14" i="9"/>
  <c r="F13" i="9"/>
  <c r="U10" i="9"/>
  <c r="K10" i="9"/>
  <c r="E11" i="9"/>
  <c r="V50" i="9"/>
  <c r="T49" i="9"/>
  <c r="T48" i="9" s="1"/>
  <c r="W47" i="9"/>
  <c r="W46" i="9" s="1"/>
  <c r="U45" i="9"/>
  <c r="U44" i="9" s="1"/>
  <c r="S43" i="9"/>
  <c r="S42" i="9" s="1"/>
  <c r="V41" i="9"/>
  <c r="V40" i="9" s="1"/>
  <c r="T39" i="9"/>
  <c r="R38" i="9"/>
  <c r="U37" i="9"/>
  <c r="S36" i="9"/>
  <c r="Q35" i="9"/>
  <c r="T34" i="9"/>
  <c r="R32" i="9"/>
  <c r="P31" i="9"/>
  <c r="S30" i="9"/>
  <c r="R29" i="9"/>
  <c r="W28" i="9"/>
  <c r="G28" i="9"/>
  <c r="L27" i="9"/>
  <c r="Q26" i="9"/>
  <c r="V24" i="9"/>
  <c r="F24" i="9"/>
  <c r="K23" i="9"/>
  <c r="P22" i="9"/>
  <c r="U21" i="9"/>
  <c r="E21" i="9"/>
  <c r="J20" i="9"/>
  <c r="Q19" i="9"/>
  <c r="F19" i="9"/>
  <c r="P18" i="9"/>
  <c r="F18" i="9"/>
  <c r="P16" i="9"/>
  <c r="E16" i="9"/>
  <c r="P15" i="9"/>
  <c r="E15" i="9"/>
  <c r="O14" i="9"/>
  <c r="E14" i="9"/>
  <c r="O13" i="9"/>
  <c r="D13" i="9"/>
  <c r="O12" i="9"/>
  <c r="D12" i="9"/>
  <c r="O11" i="9"/>
  <c r="G11" i="9"/>
  <c r="T10" i="9"/>
  <c r="L10" i="9"/>
  <c r="D10" i="9"/>
  <c r="O18" i="9"/>
  <c r="O16" i="9"/>
  <c r="N15" i="9"/>
  <c r="N14" i="9"/>
  <c r="C13" i="9"/>
  <c r="M12" i="9"/>
  <c r="N11" i="9"/>
  <c r="L12" i="9"/>
  <c r="T56" i="6"/>
  <c r="L56" i="6"/>
  <c r="D56" i="6"/>
  <c r="P55" i="6"/>
  <c r="H55" i="6"/>
  <c r="U51" i="6"/>
  <c r="M51" i="6"/>
  <c r="E51" i="6"/>
  <c r="R50" i="6"/>
  <c r="J50" i="6"/>
  <c r="W49" i="6"/>
  <c r="O49" i="6"/>
  <c r="G49" i="6"/>
  <c r="T47" i="6"/>
  <c r="L47" i="6"/>
  <c r="D47" i="6"/>
  <c r="Q45" i="6"/>
  <c r="I45" i="6"/>
  <c r="V43" i="6"/>
  <c r="N43" i="6"/>
  <c r="F43" i="6"/>
  <c r="S41" i="6"/>
  <c r="S40" i="6" s="1"/>
  <c r="K41" i="6"/>
  <c r="K40" i="6" s="1"/>
  <c r="X39" i="6"/>
  <c r="P39" i="6"/>
  <c r="H39" i="6"/>
  <c r="U38" i="6"/>
  <c r="M38" i="6"/>
  <c r="E38" i="6"/>
  <c r="R37" i="6"/>
  <c r="J37" i="6"/>
  <c r="W36" i="6"/>
  <c r="O36" i="6"/>
  <c r="G36" i="6"/>
  <c r="T35" i="6"/>
  <c r="L35" i="6"/>
  <c r="D35" i="6"/>
  <c r="Q34" i="6"/>
  <c r="I34" i="6"/>
  <c r="V32" i="6"/>
  <c r="N32" i="6"/>
  <c r="F32" i="6"/>
  <c r="S31" i="6"/>
  <c r="K31" i="6"/>
  <c r="X30" i="6"/>
  <c r="P30" i="6"/>
  <c r="H30" i="6"/>
  <c r="U29" i="6"/>
  <c r="M29" i="6"/>
  <c r="E29" i="6"/>
  <c r="R28" i="6"/>
  <c r="J28" i="6"/>
  <c r="W27" i="6"/>
  <c r="O27" i="6"/>
  <c r="S56" i="6"/>
  <c r="K56" i="6"/>
  <c r="W55" i="6"/>
  <c r="O55" i="6"/>
  <c r="G55" i="6"/>
  <c r="T51" i="6"/>
  <c r="L51" i="6"/>
  <c r="D51" i="6"/>
  <c r="Q50" i="6"/>
  <c r="I50" i="6"/>
  <c r="V49" i="6"/>
  <c r="N49" i="6"/>
  <c r="F49" i="6"/>
  <c r="S47" i="6"/>
  <c r="K47" i="6"/>
  <c r="X45" i="6"/>
  <c r="X44" i="6" s="1"/>
  <c r="P45" i="6"/>
  <c r="H45" i="6"/>
  <c r="U43" i="6"/>
  <c r="M43" i="6"/>
  <c r="E43" i="6"/>
  <c r="R41" i="6"/>
  <c r="R40" i="6" s="1"/>
  <c r="J41" i="6"/>
  <c r="J40" i="6" s="1"/>
  <c r="W39" i="6"/>
  <c r="O39" i="6"/>
  <c r="G39" i="6"/>
  <c r="T38" i="6"/>
  <c r="L38" i="6"/>
  <c r="D38" i="6"/>
  <c r="Q37" i="6"/>
  <c r="I37" i="6"/>
  <c r="V36" i="6"/>
  <c r="N36" i="6"/>
  <c r="F36" i="6"/>
  <c r="S35" i="6"/>
  <c r="K35" i="6"/>
  <c r="X34" i="6"/>
  <c r="P34" i="6"/>
  <c r="H34" i="6"/>
  <c r="U32" i="6"/>
  <c r="M32" i="6"/>
  <c r="E32" i="6"/>
  <c r="R31" i="6"/>
  <c r="R56" i="6"/>
  <c r="J56" i="6"/>
  <c r="V55" i="6"/>
  <c r="N55" i="6"/>
  <c r="F55" i="6"/>
  <c r="S51" i="6"/>
  <c r="K51" i="6"/>
  <c r="X50" i="6"/>
  <c r="P50" i="6"/>
  <c r="H50" i="6"/>
  <c r="U49" i="6"/>
  <c r="M49" i="6"/>
  <c r="E49" i="6"/>
  <c r="R47" i="6"/>
  <c r="J47" i="6"/>
  <c r="W45" i="6"/>
  <c r="O45" i="6"/>
  <c r="G45" i="6"/>
  <c r="T43" i="6"/>
  <c r="L43" i="6"/>
  <c r="D43" i="6"/>
  <c r="Q41" i="6"/>
  <c r="Q40" i="6" s="1"/>
  <c r="I41" i="6"/>
  <c r="I40" i="6" s="1"/>
  <c r="V39" i="6"/>
  <c r="N39" i="6"/>
  <c r="F39" i="6"/>
  <c r="S38" i="6"/>
  <c r="K38" i="6"/>
  <c r="X37" i="6"/>
  <c r="P37" i="6"/>
  <c r="H37" i="6"/>
  <c r="U36" i="6"/>
  <c r="M36" i="6"/>
  <c r="E36" i="6"/>
  <c r="R35" i="6"/>
  <c r="J35" i="6"/>
  <c r="W34" i="6"/>
  <c r="O34" i="6"/>
  <c r="G34" i="6"/>
  <c r="T32" i="6"/>
  <c r="L32" i="6"/>
  <c r="D32" i="6"/>
  <c r="Q31" i="6"/>
  <c r="Q56" i="6"/>
  <c r="I56" i="6"/>
  <c r="U55" i="6"/>
  <c r="M55" i="6"/>
  <c r="E55" i="6"/>
  <c r="R51" i="6"/>
  <c r="J51" i="6"/>
  <c r="W50" i="6"/>
  <c r="O50" i="6"/>
  <c r="G50" i="6"/>
  <c r="T49" i="6"/>
  <c r="L49" i="6"/>
  <c r="D49" i="6"/>
  <c r="Q47" i="6"/>
  <c r="I47" i="6"/>
  <c r="V45" i="6"/>
  <c r="N45" i="6"/>
  <c r="F45" i="6"/>
  <c r="S43" i="6"/>
  <c r="K43" i="6"/>
  <c r="X41" i="6"/>
  <c r="X40" i="6" s="1"/>
  <c r="P41" i="6"/>
  <c r="P40" i="6" s="1"/>
  <c r="H41" i="6"/>
  <c r="H40" i="6" s="1"/>
  <c r="U39" i="6"/>
  <c r="M39" i="6"/>
  <c r="E39" i="6"/>
  <c r="R38" i="6"/>
  <c r="J38" i="6"/>
  <c r="W37" i="6"/>
  <c r="O37" i="6"/>
  <c r="G37" i="6"/>
  <c r="T36" i="6"/>
  <c r="L36" i="6"/>
  <c r="D36" i="6"/>
  <c r="Q35" i="6"/>
  <c r="I35" i="6"/>
  <c r="V34" i="6"/>
  <c r="N34" i="6"/>
  <c r="F34" i="6"/>
  <c r="S32" i="6"/>
  <c r="K32" i="6"/>
  <c r="X31" i="6"/>
  <c r="P31" i="6"/>
  <c r="H31" i="6"/>
  <c r="U30" i="6"/>
  <c r="M30" i="6"/>
  <c r="E30" i="6"/>
  <c r="R29" i="6"/>
  <c r="J29" i="6"/>
  <c r="W28" i="6"/>
  <c r="O28" i="6"/>
  <c r="G28" i="6"/>
  <c r="T27" i="6"/>
  <c r="L27" i="6"/>
  <c r="D27" i="6"/>
  <c r="Q26" i="6"/>
  <c r="I26" i="6"/>
  <c r="V24" i="6"/>
  <c r="N24" i="6"/>
  <c r="F24" i="6"/>
  <c r="S23" i="6"/>
  <c r="K23" i="6"/>
  <c r="X22" i="6"/>
  <c r="P22" i="6"/>
  <c r="H22" i="6"/>
  <c r="U21" i="6"/>
  <c r="M21" i="6"/>
  <c r="E21" i="6"/>
  <c r="R20" i="6"/>
  <c r="P56" i="6"/>
  <c r="H56" i="6"/>
  <c r="T55" i="6"/>
  <c r="L55" i="6"/>
  <c r="D55" i="6"/>
  <c r="Q51" i="6"/>
  <c r="I51" i="6"/>
  <c r="V50" i="6"/>
  <c r="N50" i="6"/>
  <c r="F50" i="6"/>
  <c r="S49" i="6"/>
  <c r="K49" i="6"/>
  <c r="X47" i="6"/>
  <c r="X46" i="6" s="1"/>
  <c r="P47" i="6"/>
  <c r="H47" i="6"/>
  <c r="U45" i="6"/>
  <c r="M45" i="6"/>
  <c r="E45" i="6"/>
  <c r="R43" i="6"/>
  <c r="J43" i="6"/>
  <c r="W41" i="6"/>
  <c r="W40" i="6" s="1"/>
  <c r="O41" i="6"/>
  <c r="O40" i="6" s="1"/>
  <c r="G41" i="6"/>
  <c r="G40" i="6" s="1"/>
  <c r="T39" i="6"/>
  <c r="L39" i="6"/>
  <c r="D39" i="6"/>
  <c r="Q38" i="6"/>
  <c r="I38" i="6"/>
  <c r="V37" i="6"/>
  <c r="N37" i="6"/>
  <c r="F37" i="6"/>
  <c r="S36" i="6"/>
  <c r="K36" i="6"/>
  <c r="X35" i="6"/>
  <c r="P35" i="6"/>
  <c r="H35" i="6"/>
  <c r="U34" i="6"/>
  <c r="M34" i="6"/>
  <c r="E34" i="6"/>
  <c r="R32" i="6"/>
  <c r="J32" i="6"/>
  <c r="W31" i="6"/>
  <c r="O31" i="6"/>
  <c r="G31" i="6"/>
  <c r="T30" i="6"/>
  <c r="L30" i="6"/>
  <c r="D30" i="6"/>
  <c r="Q29" i="6"/>
  <c r="I29" i="6"/>
  <c r="V28" i="6"/>
  <c r="N28" i="6"/>
  <c r="W56" i="6"/>
  <c r="O56" i="6"/>
  <c r="G56" i="6"/>
  <c r="S55" i="6"/>
  <c r="K55" i="6"/>
  <c r="X51" i="6"/>
  <c r="P51" i="6"/>
  <c r="H51" i="6"/>
  <c r="U50" i="6"/>
  <c r="M50" i="6"/>
  <c r="E50" i="6"/>
  <c r="R49" i="6"/>
  <c r="J49" i="6"/>
  <c r="W47" i="6"/>
  <c r="O47" i="6"/>
  <c r="G47" i="6"/>
  <c r="T45" i="6"/>
  <c r="L45" i="6"/>
  <c r="D45" i="6"/>
  <c r="Q43" i="6"/>
  <c r="I43" i="6"/>
  <c r="V41" i="6"/>
  <c r="V40" i="6" s="1"/>
  <c r="N41" i="6"/>
  <c r="N40" i="6" s="1"/>
  <c r="F41" i="6"/>
  <c r="F40" i="6" s="1"/>
  <c r="S39" i="6"/>
  <c r="K39" i="6"/>
  <c r="X38" i="6"/>
  <c r="P38" i="6"/>
  <c r="H38" i="6"/>
  <c r="U37" i="6"/>
  <c r="M37" i="6"/>
  <c r="E37" i="6"/>
  <c r="R36" i="6"/>
  <c r="J36" i="6"/>
  <c r="W35" i="6"/>
  <c r="O35" i="6"/>
  <c r="G35" i="6"/>
  <c r="T34" i="6"/>
  <c r="L34" i="6"/>
  <c r="D34" i="6"/>
  <c r="Q32" i="6"/>
  <c r="I32" i="6"/>
  <c r="V31" i="6"/>
  <c r="N31" i="6"/>
  <c r="F31" i="6"/>
  <c r="S30" i="6"/>
  <c r="K30" i="6"/>
  <c r="X29" i="6"/>
  <c r="P29" i="6"/>
  <c r="H29" i="6"/>
  <c r="U28" i="6"/>
  <c r="M28" i="6"/>
  <c r="E28" i="6"/>
  <c r="R27" i="6"/>
  <c r="X56" i="6"/>
  <c r="U56" i="6"/>
  <c r="M56" i="6"/>
  <c r="E56" i="6"/>
  <c r="Q55" i="6"/>
  <c r="I55" i="6"/>
  <c r="V51" i="6"/>
  <c r="N51" i="6"/>
  <c r="F51" i="6"/>
  <c r="S50" i="6"/>
  <c r="K50" i="6"/>
  <c r="X49" i="6"/>
  <c r="P49" i="6"/>
  <c r="H49" i="6"/>
  <c r="U47" i="6"/>
  <c r="M47" i="6"/>
  <c r="E47" i="6"/>
  <c r="R45" i="6"/>
  <c r="J45" i="6"/>
  <c r="W43" i="6"/>
  <c r="O43" i="6"/>
  <c r="G43" i="6"/>
  <c r="T41" i="6"/>
  <c r="T40" i="6" s="1"/>
  <c r="L41" i="6"/>
  <c r="L40" i="6" s="1"/>
  <c r="D41" i="6"/>
  <c r="D40" i="6" s="1"/>
  <c r="Q39" i="6"/>
  <c r="I39" i="6"/>
  <c r="V38" i="6"/>
  <c r="N38" i="6"/>
  <c r="F38" i="6"/>
  <c r="S37" i="6"/>
  <c r="K37" i="6"/>
  <c r="X36" i="6"/>
  <c r="P36" i="6"/>
  <c r="H36" i="6"/>
  <c r="U35" i="6"/>
  <c r="M35" i="6"/>
  <c r="E35" i="6"/>
  <c r="R34" i="6"/>
  <c r="J34" i="6"/>
  <c r="W32" i="6"/>
  <c r="O32" i="6"/>
  <c r="G32" i="6"/>
  <c r="T31" i="6"/>
  <c r="L31" i="6"/>
  <c r="D31" i="6"/>
  <c r="Q30" i="6"/>
  <c r="I30" i="6"/>
  <c r="V29" i="6"/>
  <c r="N29" i="6"/>
  <c r="F29" i="6"/>
  <c r="S28" i="6"/>
  <c r="K28" i="6"/>
  <c r="X27" i="6"/>
  <c r="P27" i="6"/>
  <c r="H27" i="6"/>
  <c r="U26" i="6"/>
  <c r="M26" i="6"/>
  <c r="E26" i="6"/>
  <c r="R24" i="6"/>
  <c r="J24" i="6"/>
  <c r="W23" i="6"/>
  <c r="O23" i="6"/>
  <c r="G23" i="6"/>
  <c r="T22" i="6"/>
  <c r="L22" i="6"/>
  <c r="D22" i="6"/>
  <c r="Q21" i="6"/>
  <c r="I21" i="6"/>
  <c r="V20" i="6"/>
  <c r="N20" i="6"/>
  <c r="G10" i="6"/>
  <c r="O10" i="6"/>
  <c r="W10" i="6"/>
  <c r="J11" i="6"/>
  <c r="R11" i="6"/>
  <c r="E12" i="6"/>
  <c r="M12" i="6"/>
  <c r="U12" i="6"/>
  <c r="H13" i="6"/>
  <c r="P13" i="6"/>
  <c r="X13" i="6"/>
  <c r="K14" i="6"/>
  <c r="S14" i="6"/>
  <c r="F15" i="6"/>
  <c r="N15" i="6"/>
  <c r="V15" i="6"/>
  <c r="I16" i="6"/>
  <c r="Q16" i="6"/>
  <c r="D18" i="6"/>
  <c r="L18" i="6"/>
  <c r="T18" i="6"/>
  <c r="G19" i="6"/>
  <c r="O19" i="6"/>
  <c r="W19" i="6"/>
  <c r="J20" i="6"/>
  <c r="T20" i="6"/>
  <c r="J21" i="6"/>
  <c r="T21" i="6"/>
  <c r="J22" i="6"/>
  <c r="U22" i="6"/>
  <c r="J23" i="6"/>
  <c r="U23" i="6"/>
  <c r="K24" i="6"/>
  <c r="U24" i="6"/>
  <c r="K26" i="6"/>
  <c r="V26" i="6"/>
  <c r="K27" i="6"/>
  <c r="F28" i="6"/>
  <c r="D29" i="6"/>
  <c r="F30" i="6"/>
  <c r="E31" i="6"/>
  <c r="K34" i="6"/>
  <c r="L37" i="6"/>
  <c r="M41" i="6"/>
  <c r="M40" i="6" s="1"/>
  <c r="N47" i="6"/>
  <c r="O51" i="6"/>
  <c r="J18" i="6"/>
  <c r="T50" i="6"/>
  <c r="H10" i="6"/>
  <c r="P10" i="6"/>
  <c r="X10" i="6"/>
  <c r="K11" i="6"/>
  <c r="S11" i="6"/>
  <c r="F12" i="6"/>
  <c r="N12" i="6"/>
  <c r="V12" i="6"/>
  <c r="I13" i="6"/>
  <c r="Q13" i="6"/>
  <c r="D14" i="6"/>
  <c r="L14" i="6"/>
  <c r="T14" i="6"/>
  <c r="G15" i="6"/>
  <c r="O15" i="6"/>
  <c r="W15" i="6"/>
  <c r="J16" i="6"/>
  <c r="R16" i="6"/>
  <c r="E18" i="6"/>
  <c r="M18" i="6"/>
  <c r="U18" i="6"/>
  <c r="H19" i="6"/>
  <c r="P19" i="6"/>
  <c r="X19" i="6"/>
  <c r="K20" i="6"/>
  <c r="U20" i="6"/>
  <c r="K21" i="6"/>
  <c r="V21" i="6"/>
  <c r="K22" i="6"/>
  <c r="V22" i="6"/>
  <c r="L23" i="6"/>
  <c r="V23" i="6"/>
  <c r="L24" i="6"/>
  <c r="W24" i="6"/>
  <c r="L26" i="6"/>
  <c r="W26" i="6"/>
  <c r="M27" i="6"/>
  <c r="H28" i="6"/>
  <c r="G29" i="6"/>
  <c r="G30" i="6"/>
  <c r="I31" i="6"/>
  <c r="S34" i="6"/>
  <c r="T37" i="6"/>
  <c r="U41" i="6"/>
  <c r="U40" i="6" s="1"/>
  <c r="V47" i="6"/>
  <c r="W51" i="6"/>
  <c r="X55" i="6"/>
  <c r="P11" i="6"/>
  <c r="V13" i="6"/>
  <c r="L15" i="6"/>
  <c r="E19" i="6"/>
  <c r="U19" i="6"/>
  <c r="G21" i="6"/>
  <c r="R23" i="6"/>
  <c r="I27" i="6"/>
  <c r="T29" i="6"/>
  <c r="I10" i="6"/>
  <c r="Q10" i="6"/>
  <c r="D11" i="6"/>
  <c r="L11" i="6"/>
  <c r="T11" i="6"/>
  <c r="G12" i="6"/>
  <c r="O12" i="6"/>
  <c r="W12" i="6"/>
  <c r="J13" i="6"/>
  <c r="R13" i="6"/>
  <c r="E14" i="6"/>
  <c r="M14" i="6"/>
  <c r="U14" i="6"/>
  <c r="H15" i="6"/>
  <c r="P15" i="6"/>
  <c r="X15" i="6"/>
  <c r="K16" i="6"/>
  <c r="S16" i="6"/>
  <c r="F18" i="6"/>
  <c r="N18" i="6"/>
  <c r="V18" i="6"/>
  <c r="I19" i="6"/>
  <c r="Q19" i="6"/>
  <c r="D20" i="6"/>
  <c r="L20" i="6"/>
  <c r="W20" i="6"/>
  <c r="L21" i="6"/>
  <c r="W21" i="6"/>
  <c r="M22" i="6"/>
  <c r="W22" i="6"/>
  <c r="M23" i="6"/>
  <c r="X23" i="6"/>
  <c r="M24" i="6"/>
  <c r="X24" i="6"/>
  <c r="N26" i="6"/>
  <c r="X26" i="6"/>
  <c r="N27" i="6"/>
  <c r="I28" i="6"/>
  <c r="K29" i="6"/>
  <c r="J30" i="6"/>
  <c r="J31" i="6"/>
  <c r="F35" i="6"/>
  <c r="G38" i="6"/>
  <c r="H43" i="6"/>
  <c r="I49" i="6"/>
  <c r="J55" i="6"/>
  <c r="S12" i="6"/>
  <c r="D15" i="6"/>
  <c r="H20" i="6"/>
  <c r="H23" i="6"/>
  <c r="H26" i="6"/>
  <c r="T28" i="6"/>
  <c r="Q36" i="6"/>
  <c r="J10" i="6"/>
  <c r="R10" i="6"/>
  <c r="E11" i="6"/>
  <c r="M11" i="6"/>
  <c r="U11" i="6"/>
  <c r="H12" i="6"/>
  <c r="P12" i="6"/>
  <c r="X12" i="6"/>
  <c r="K13" i="6"/>
  <c r="S13" i="6"/>
  <c r="F14" i="6"/>
  <c r="N14" i="6"/>
  <c r="V14" i="6"/>
  <c r="I15" i="6"/>
  <c r="Q15" i="6"/>
  <c r="D16" i="6"/>
  <c r="L16" i="6"/>
  <c r="T16" i="6"/>
  <c r="G18" i="6"/>
  <c r="O18" i="6"/>
  <c r="W18" i="6"/>
  <c r="J19" i="6"/>
  <c r="R19" i="6"/>
  <c r="E20" i="6"/>
  <c r="M20" i="6"/>
  <c r="X20" i="6"/>
  <c r="N21" i="6"/>
  <c r="X21" i="6"/>
  <c r="N22" i="6"/>
  <c r="D23" i="6"/>
  <c r="N23" i="6"/>
  <c r="D24" i="6"/>
  <c r="O24" i="6"/>
  <c r="D26" i="6"/>
  <c r="O26" i="6"/>
  <c r="E27" i="6"/>
  <c r="Q27" i="6"/>
  <c r="L28" i="6"/>
  <c r="L29" i="6"/>
  <c r="N30" i="6"/>
  <c r="M31" i="6"/>
  <c r="N35" i="6"/>
  <c r="O38" i="6"/>
  <c r="P43" i="6"/>
  <c r="Q49" i="6"/>
  <c r="R55" i="6"/>
  <c r="H11" i="6"/>
  <c r="F13" i="6"/>
  <c r="T15" i="6"/>
  <c r="R18" i="6"/>
  <c r="M19" i="6"/>
  <c r="Q20" i="6"/>
  <c r="H24" i="6"/>
  <c r="S26" i="6"/>
  <c r="R39" i="6"/>
  <c r="K10" i="6"/>
  <c r="S10" i="6"/>
  <c r="F11" i="6"/>
  <c r="N11" i="6"/>
  <c r="V11" i="6"/>
  <c r="I12" i="6"/>
  <c r="Q12" i="6"/>
  <c r="D13" i="6"/>
  <c r="L13" i="6"/>
  <c r="T13" i="6"/>
  <c r="G14" i="6"/>
  <c r="O14" i="6"/>
  <c r="W14" i="6"/>
  <c r="J15" i="6"/>
  <c r="R15" i="6"/>
  <c r="E16" i="6"/>
  <c r="M16" i="6"/>
  <c r="U16" i="6"/>
  <c r="H18" i="6"/>
  <c r="P18" i="6"/>
  <c r="X18" i="6"/>
  <c r="K19" i="6"/>
  <c r="S19" i="6"/>
  <c r="F20" i="6"/>
  <c r="O20" i="6"/>
  <c r="D21" i="6"/>
  <c r="O21" i="6"/>
  <c r="E22" i="6"/>
  <c r="O22" i="6"/>
  <c r="E23" i="6"/>
  <c r="P23" i="6"/>
  <c r="E24" i="6"/>
  <c r="P24" i="6"/>
  <c r="F26" i="6"/>
  <c r="P26" i="6"/>
  <c r="F27" i="6"/>
  <c r="S27" i="6"/>
  <c r="P28" i="6"/>
  <c r="O29" i="6"/>
  <c r="O30" i="6"/>
  <c r="U31" i="6"/>
  <c r="V35" i="6"/>
  <c r="W38" i="6"/>
  <c r="X43" i="6"/>
  <c r="X42" i="6" s="1"/>
  <c r="D50" i="6"/>
  <c r="F56" i="6"/>
  <c r="X11" i="6"/>
  <c r="I14" i="6"/>
  <c r="O16" i="6"/>
  <c r="R21" i="6"/>
  <c r="D10" i="6"/>
  <c r="L10" i="6"/>
  <c r="T10" i="6"/>
  <c r="G11" i="6"/>
  <c r="O11" i="6"/>
  <c r="W11" i="6"/>
  <c r="J12" i="6"/>
  <c r="R12" i="6"/>
  <c r="E13" i="6"/>
  <c r="M13" i="6"/>
  <c r="U13" i="6"/>
  <c r="H14" i="6"/>
  <c r="P14" i="6"/>
  <c r="X14" i="6"/>
  <c r="K15" i="6"/>
  <c r="S15" i="6"/>
  <c r="F16" i="6"/>
  <c r="N16" i="6"/>
  <c r="V16" i="6"/>
  <c r="I18" i="6"/>
  <c r="Q18" i="6"/>
  <c r="D19" i="6"/>
  <c r="L19" i="6"/>
  <c r="T19" i="6"/>
  <c r="G20" i="6"/>
  <c r="P20" i="6"/>
  <c r="F21" i="6"/>
  <c r="P21" i="6"/>
  <c r="F22" i="6"/>
  <c r="Q22" i="6"/>
  <c r="F23" i="6"/>
  <c r="Q23" i="6"/>
  <c r="G24" i="6"/>
  <c r="Q24" i="6"/>
  <c r="G26" i="6"/>
  <c r="R26" i="6"/>
  <c r="G27" i="6"/>
  <c r="U27" i="6"/>
  <c r="Q28" i="6"/>
  <c r="S29" i="6"/>
  <c r="R30" i="6"/>
  <c r="H32" i="6"/>
  <c r="I36" i="6"/>
  <c r="J39" i="6"/>
  <c r="K45" i="6"/>
  <c r="L50" i="6"/>
  <c r="N56" i="6"/>
  <c r="F17" i="9" l="1"/>
  <c r="S48" i="9"/>
  <c r="R48" i="9"/>
  <c r="L48" i="9"/>
  <c r="D33" i="9"/>
  <c r="F33" i="9"/>
  <c r="C9" i="9"/>
  <c r="R25" i="9"/>
  <c r="C25" i="9"/>
  <c r="G48" i="9"/>
  <c r="J33" i="9"/>
  <c r="Q48" i="9"/>
  <c r="D48" i="9"/>
  <c r="K48" i="9"/>
  <c r="O17" i="9"/>
  <c r="K9" i="9"/>
  <c r="R17" i="9"/>
  <c r="H17" i="9"/>
  <c r="J48" i="9"/>
  <c r="F9" i="9"/>
  <c r="S17" i="9"/>
  <c r="M9" i="9"/>
  <c r="C17" i="9"/>
  <c r="N9" i="9"/>
  <c r="G25" i="9"/>
  <c r="N17" i="9"/>
  <c r="I17" i="9"/>
  <c r="X9" i="6"/>
  <c r="P9" i="9"/>
  <c r="I25" i="9"/>
  <c r="X17" i="6"/>
  <c r="X33" i="6"/>
  <c r="V9" i="9"/>
  <c r="W25" i="9"/>
  <c r="V33" i="9"/>
  <c r="C48" i="9"/>
  <c r="L17" i="9"/>
  <c r="P25" i="9"/>
  <c r="N33" i="9"/>
  <c r="G33" i="9"/>
  <c r="K25" i="9"/>
  <c r="O48" i="9"/>
  <c r="R33" i="9"/>
  <c r="Q17" i="9"/>
  <c r="J17" i="9"/>
  <c r="E9" i="9"/>
  <c r="G17" i="9"/>
  <c r="I9" i="9"/>
  <c r="W17" i="9"/>
  <c r="O25" i="9"/>
  <c r="M33" i="9"/>
  <c r="O33" i="9"/>
  <c r="S25" i="9"/>
  <c r="W48" i="9"/>
  <c r="H48" i="9"/>
  <c r="F25" i="9"/>
  <c r="E33" i="9"/>
  <c r="G9" i="9"/>
  <c r="T17" i="9"/>
  <c r="Q9" i="9"/>
  <c r="M25" i="9"/>
  <c r="L33" i="9"/>
  <c r="W33" i="9"/>
  <c r="E48" i="9"/>
  <c r="H33" i="9"/>
  <c r="D25" i="9"/>
  <c r="P48" i="9"/>
  <c r="N25" i="9"/>
  <c r="D9" i="9"/>
  <c r="P17" i="9"/>
  <c r="U9" i="9"/>
  <c r="O9" i="9"/>
  <c r="H25" i="9"/>
  <c r="E17" i="9"/>
  <c r="M48" i="9"/>
  <c r="P33" i="9"/>
  <c r="L25" i="9"/>
  <c r="V25" i="9"/>
  <c r="C33" i="9"/>
  <c r="L9" i="9"/>
  <c r="J9" i="9"/>
  <c r="E25" i="9"/>
  <c r="W9" i="9"/>
  <c r="M17" i="9"/>
  <c r="U48" i="9"/>
  <c r="F48" i="9"/>
  <c r="T25" i="9"/>
  <c r="K33" i="9"/>
  <c r="X48" i="6"/>
  <c r="X25" i="6"/>
  <c r="T9" i="9"/>
  <c r="Q25" i="9"/>
  <c r="T33" i="9"/>
  <c r="U25" i="9"/>
  <c r="K17" i="9"/>
  <c r="S9" i="9"/>
  <c r="U17" i="9"/>
  <c r="N48" i="9"/>
  <c r="I33" i="9"/>
  <c r="S33" i="9"/>
  <c r="H9" i="9"/>
  <c r="V17" i="9"/>
  <c r="U33" i="9"/>
  <c r="R9" i="9"/>
  <c r="D17" i="9"/>
  <c r="J25" i="9"/>
  <c r="V48" i="9"/>
  <c r="Q33" i="9"/>
  <c r="I48" i="9"/>
  <c r="O46" i="6"/>
  <c r="G46" i="6"/>
  <c r="J44" i="6"/>
  <c r="V42" i="6"/>
  <c r="U46" i="6"/>
  <c r="E42" i="6"/>
  <c r="D46" i="6"/>
  <c r="P44" i="6"/>
  <c r="T42" i="6"/>
  <c r="G44" i="6"/>
  <c r="S42" i="6"/>
  <c r="W46" i="6"/>
  <c r="R46" i="6"/>
  <c r="J46" i="6"/>
  <c r="V44" i="6"/>
  <c r="N44" i="6"/>
  <c r="J42" i="6"/>
  <c r="P46" i="6"/>
  <c r="D44" i="6"/>
  <c r="P42" i="6"/>
  <c r="H42" i="6"/>
  <c r="M44" i="6"/>
  <c r="E44" i="6"/>
  <c r="I42" i="6"/>
  <c r="Q46" i="6"/>
  <c r="I46" i="6"/>
  <c r="U44" i="6"/>
  <c r="F44" i="6"/>
  <c r="R42" i="6"/>
  <c r="K46" i="6"/>
  <c r="S46" i="6"/>
  <c r="O44" i="6"/>
  <c r="W44" i="6"/>
  <c r="K42" i="6"/>
  <c r="L46" i="6"/>
  <c r="M42" i="6"/>
  <c r="L42" i="6"/>
  <c r="E46" i="6"/>
  <c r="U42" i="6"/>
  <c r="F46" i="6"/>
  <c r="N46" i="6"/>
  <c r="V46" i="6"/>
  <c r="R44" i="6"/>
  <c r="F42" i="6"/>
  <c r="N42" i="6"/>
  <c r="K44" i="6"/>
  <c r="S44" i="6"/>
  <c r="O42" i="6"/>
  <c r="W42" i="6"/>
  <c r="T46" i="6"/>
  <c r="Q44" i="6"/>
  <c r="G42" i="6"/>
  <c r="H44" i="6"/>
  <c r="M46" i="6"/>
  <c r="H46" i="6"/>
  <c r="L44" i="6"/>
  <c r="T44" i="6"/>
  <c r="D42" i="6"/>
  <c r="Q42" i="6"/>
  <c r="I44" i="6"/>
  <c r="W8" i="9" l="1"/>
  <c r="X8" i="6"/>
  <c r="R8" i="9"/>
  <c r="O8" i="9"/>
  <c r="K8" i="9"/>
  <c r="C8" i="9"/>
  <c r="E8" i="9"/>
  <c r="D8" i="9"/>
  <c r="U8" i="9"/>
  <c r="H8" i="9"/>
  <c r="P8" i="9"/>
  <c r="M8" i="9"/>
  <c r="Q8" i="9"/>
  <c r="T8" i="9"/>
  <c r="G8" i="9"/>
  <c r="J8" i="9"/>
  <c r="V8" i="9"/>
  <c r="S8" i="9"/>
  <c r="L8" i="9"/>
  <c r="F8" i="9"/>
  <c r="I8" i="9"/>
  <c r="N8" i="9"/>
  <c r="M48" i="6"/>
  <c r="U48" i="6"/>
  <c r="W33" i="6"/>
  <c r="Q17" i="6"/>
  <c r="D17" i="6"/>
  <c r="D9" i="6"/>
  <c r="G33" i="6"/>
  <c r="O25" i="6"/>
  <c r="Q25" i="6"/>
  <c r="V17" i="6"/>
  <c r="E33" i="6"/>
  <c r="D25" i="6"/>
  <c r="J25" i="6"/>
  <c r="F25" i="6"/>
  <c r="R33" i="6"/>
  <c r="T17" i="6"/>
  <c r="P17" i="6"/>
  <c r="S33" i="6"/>
  <c r="U25" i="6"/>
  <c r="G17" i="6"/>
  <c r="I9" i="6"/>
  <c r="J9" i="6"/>
  <c r="E9" i="6"/>
  <c r="O33" i="6"/>
  <c r="I17" i="6"/>
  <c r="W25" i="6"/>
  <c r="H25" i="6"/>
  <c r="K17" i="6"/>
  <c r="M33" i="6"/>
  <c r="F33" i="6"/>
  <c r="M25" i="6"/>
  <c r="L33" i="6"/>
  <c r="F9" i="6"/>
  <c r="P25" i="6"/>
  <c r="U33" i="6"/>
  <c r="N33" i="6"/>
  <c r="E25" i="6"/>
  <c r="S9" i="6"/>
  <c r="T9" i="6"/>
  <c r="U9" i="6"/>
  <c r="N9" i="6"/>
  <c r="G9" i="6"/>
  <c r="H33" i="6"/>
  <c r="J17" i="6"/>
  <c r="J33" i="6"/>
  <c r="R25" i="6"/>
  <c r="U17" i="6"/>
  <c r="K9" i="6"/>
  <c r="S17" i="6"/>
  <c r="V9" i="6"/>
  <c r="O9" i="6"/>
  <c r="P33" i="6"/>
  <c r="R17" i="6"/>
  <c r="T33" i="6"/>
  <c r="L17" i="6"/>
  <c r="D48" i="6"/>
  <c r="R9" i="6"/>
  <c r="M9" i="6"/>
  <c r="W9" i="6"/>
  <c r="L25" i="6"/>
  <c r="M17" i="6"/>
  <c r="Q9" i="6"/>
  <c r="L9" i="6"/>
  <c r="N25" i="6"/>
  <c r="I33" i="6"/>
  <c r="H9" i="6"/>
  <c r="H17" i="6"/>
  <c r="V25" i="6"/>
  <c r="Q33" i="6"/>
  <c r="K33" i="6"/>
  <c r="F17" i="6"/>
  <c r="T25" i="6"/>
  <c r="D33" i="6"/>
  <c r="W17" i="6"/>
  <c r="K25" i="6"/>
  <c r="E17" i="6"/>
  <c r="S25" i="6"/>
  <c r="V33" i="6"/>
  <c r="G25" i="6"/>
  <c r="I25" i="6"/>
  <c r="N17" i="6"/>
  <c r="O17" i="6"/>
  <c r="P9" i="6"/>
  <c r="V48" i="6"/>
  <c r="I48" i="6"/>
  <c r="S48" i="6"/>
  <c r="Q48" i="6"/>
  <c r="L48" i="6"/>
  <c r="E48" i="6"/>
  <c r="N48" i="6"/>
  <c r="F48" i="6"/>
  <c r="H48" i="6"/>
  <c r="O48" i="6"/>
  <c r="R48" i="6"/>
  <c r="P48" i="6"/>
  <c r="G48" i="6"/>
  <c r="T48" i="6"/>
  <c r="J48" i="6"/>
  <c r="W48" i="6"/>
  <c r="K48" i="6"/>
  <c r="U1" i="6"/>
  <c r="R8" i="6" l="1"/>
  <c r="F8" i="6"/>
  <c r="K8" i="6"/>
  <c r="U8" i="6"/>
  <c r="H8" i="6"/>
  <c r="M8" i="6"/>
  <c r="V8" i="6"/>
  <c r="G8" i="6"/>
  <c r="L8" i="6"/>
  <c r="T8" i="6"/>
  <c r="E8" i="6"/>
  <c r="Q8" i="6"/>
  <c r="S8" i="6"/>
  <c r="J8" i="6"/>
  <c r="D8" i="6"/>
  <c r="N8" i="6"/>
  <c r="I8" i="6"/>
  <c r="P8" i="6"/>
  <c r="W8" i="6"/>
  <c r="O8" i="6"/>
</calcChain>
</file>

<file path=xl/sharedStrings.xml><?xml version="1.0" encoding="utf-8"?>
<sst xmlns="http://schemas.openxmlformats.org/spreadsheetml/2006/main" count="460" uniqueCount="84">
  <si>
    <t>NHSScotland Workforce Statistics</t>
  </si>
  <si>
    <t>Specialist Nursing Practice</t>
  </si>
  <si>
    <t>Specialist Community Nursing Practice</t>
  </si>
  <si>
    <t>District Nurses</t>
  </si>
  <si>
    <t>Notes:</t>
  </si>
  <si>
    <t>NHS Education for Scotland</t>
  </si>
  <si>
    <t>NHSScotland workforce statistics</t>
  </si>
  <si>
    <t>1.  Workbook details</t>
  </si>
  <si>
    <t>Information available within this workbook:</t>
  </si>
  <si>
    <t>The following symbols and abbreviations have been used:</t>
  </si>
  <si>
    <t>- nil</t>
  </si>
  <si>
    <t>x not applicable</t>
  </si>
  <si>
    <t>.. not available</t>
  </si>
  <si>
    <t>See the workforce web pages.</t>
  </si>
  <si>
    <t>Nursing and Midwifery student intakes and students in training</t>
  </si>
  <si>
    <t xml:space="preserve">Sources: </t>
  </si>
  <si>
    <t>Intakes</t>
  </si>
  <si>
    <t>In training</t>
  </si>
  <si>
    <t>- Table showing trend information on nursing and midwifery student intakes</t>
  </si>
  <si>
    <t>- Table showing trend information on nursing and midwifery students in training</t>
  </si>
  <si>
    <t>`</t>
  </si>
  <si>
    <t>Midwifery</t>
  </si>
  <si>
    <t>Nursing and midwifery - student intakes</t>
  </si>
  <si>
    <t xml:space="preserve">Source: </t>
  </si>
  <si>
    <t>nmbranch_desc</t>
  </si>
  <si>
    <t>nmcourse_desc</t>
  </si>
  <si>
    <t>status</t>
  </si>
  <si>
    <t>Adult</t>
  </si>
  <si>
    <t>36 Month Degree</t>
  </si>
  <si>
    <t>Intake</t>
  </si>
  <si>
    <t>Shortened Midwifery Course</t>
  </si>
  <si>
    <t>Mental Health</t>
  </si>
  <si>
    <t>Shortened Course for Health (HNC) Students</t>
  </si>
  <si>
    <t>Conversion Course for Registered 1st Level Nurses</t>
  </si>
  <si>
    <t>Honours Degree Course</t>
  </si>
  <si>
    <t>Children's</t>
  </si>
  <si>
    <t>Shortened Course for Graduates</t>
  </si>
  <si>
    <t>Learning Disabilities</t>
  </si>
  <si>
    <t>Masters Degree</t>
  </si>
  <si>
    <t>Shortened Course for students with Cert. HE</t>
  </si>
  <si>
    <t>Children's &amp; Learning Disabilities dual award</t>
  </si>
  <si>
    <t>Post Registration</t>
  </si>
  <si>
    <t>Health Visitors</t>
  </si>
  <si>
    <t>All</t>
  </si>
  <si>
    <r>
      <rPr>
        <b/>
        <sz val="12"/>
        <rFont val="Arial"/>
        <family val="2"/>
      </rPr>
      <t xml:space="preserve">1. </t>
    </r>
    <r>
      <rPr>
        <sz val="12"/>
        <rFont val="Arial"/>
        <family val="2"/>
      </rPr>
      <t xml:space="preserve">Intakes of student nurses and midwives commencing in financial year.  </t>
    </r>
  </si>
  <si>
    <t>Computerised Training Index of Student Nurses and Midwives</t>
  </si>
  <si>
    <t>CourseType</t>
  </si>
  <si>
    <t>For any queries relating to these updates please get in touch with us via the Datagroup@nes.scot.nhs.uk</t>
  </si>
  <si>
    <t>Student intake figures include individuals enrolled on Nursing Council (NMC) approved courses leading to registration. The in-training population figures include Pre-registration students and registered nurses and midwives undertaking post-registration qualifications that are eligible to be recorded with the NMC.</t>
  </si>
  <si>
    <t>3.  Specific information - student intake and students in training</t>
  </si>
  <si>
    <t xml:space="preserve">4.  Additional information relating to NHS Scotland workforce data </t>
  </si>
  <si>
    <t>5.  Source of data</t>
  </si>
  <si>
    <t>Pre-Registration</t>
  </si>
  <si>
    <t>Adult &amp; Children's dual award</t>
  </si>
  <si>
    <t>Adult &amp; Mental Health dual award</t>
  </si>
  <si>
    <t>Child &amp; Mental Health dual award</t>
  </si>
  <si>
    <t>In Training Population</t>
  </si>
  <si>
    <t>2020/21</t>
  </si>
  <si>
    <t>These data are sourced from an administrative database and all figures are now based on the state of the data on the extract date indicated. The time series for intakes and active training population have been fully refreshed based on data extracted on 12 October 2021. As such, figures may differ from the previously published figures.</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</si>
  <si>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</si>
  <si>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</si>
  <si>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</si>
  <si>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</si>
  <si>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</si>
  <si>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</si>
  <si>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</si>
  <si>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</si>
  <si>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</si>
  <si>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</si>
  <si>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</si>
  <si>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</si>
  <si>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</si>
  <si>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</si>
  <si>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</si>
  <si>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</si>
  <si>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</si>
  <si>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</si>
  <si>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</si>
  <si>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</si>
  <si>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r>
      <rPr>
        <b/>
        <sz val="12"/>
        <rFont val="Arial"/>
        <family val="2"/>
      </rPr>
      <t>2</t>
    </r>
    <r>
      <rPr>
        <sz val="12"/>
        <rFont val="Arial"/>
        <family val="2"/>
      </rPr>
      <t xml:space="preserve">. These data come from a dynamic database which are subject to change. </t>
    </r>
  </si>
  <si>
    <r>
      <rPr>
        <b/>
        <sz val="12"/>
        <rFont val="Arial"/>
        <family val="2"/>
      </rPr>
      <t>1.</t>
    </r>
    <r>
      <rPr>
        <sz val="12"/>
        <rFont val="Arial"/>
        <family val="2"/>
      </rPr>
      <t xml:space="preserve"> As at 31 October of each year.</t>
    </r>
  </si>
  <si>
    <r>
      <t>Nursing and midwifery - students in training</t>
    </r>
    <r>
      <rPr>
        <b/>
        <vertAlign val="superscript"/>
        <sz val="16"/>
        <rFont val="Arial"/>
        <family val="2"/>
      </rPr>
      <t>1,2</t>
    </r>
  </si>
  <si>
    <t>This is an NHS Education for Scotland Official Statistics release.</t>
  </si>
  <si>
    <r>
      <rPr>
        <b/>
        <sz val="12"/>
        <rFont val="Arial"/>
        <family val="2"/>
      </rPr>
      <t>2</t>
    </r>
    <r>
      <rPr>
        <sz val="12"/>
        <rFont val="Arial"/>
        <family val="2"/>
      </rPr>
      <t>. Figures based on data extracted 12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</si>
</sst>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5" x14ac:knownFonts="1">
    <font>
      <sz val="8"/>
      <name val="Arial"/>
    </font>
    <font>
      <u/>
      <sz val="6.8"/>
      <color indexed="12"/>
      <name val="Arial"/>
      <family val="2"/>
    </font>
    <font>
      <sz val="11"/>
      <color indexed="8"/>
      <name val="Calibri"/>
      <family val="2"/>
    </font>
    <font>
      <sz val="11"/>
      <color indexed="9"/>
      <name val="Calibri"/>
      <family val="2"/>
    </font>
    <font>
      <sz val="11"/>
      <color indexed="52"/>
      <name val="Calibri"/>
      <family val="2"/>
    </font>
    <font>
      <b/>
      <sz val="11"/>
      <color indexed="30"/>
      <name val="Calibri"/>
      <family val="2"/>
    </font>
    <font>
      <b/>
      <sz val="11"/>
      <color indexed="9"/>
      <name val="Calibri"/>
      <family val="2"/>
    </font>
    <font>
      <i/>
      <sz val="11"/>
      <color indexed="23"/>
      <name val="Calibri"/>
      <family val="2"/>
    </font>
    <font>
      <sz val="11"/>
      <color indexed="43"/>
      <name val="Calibri"/>
      <family val="2"/>
    </font>
    <font>
      <b/>
      <sz val="15"/>
      <color indexed="13"/>
      <name val="Calibri"/>
      <family val="2"/>
    </font>
    <font>
      <b/>
      <sz val="13"/>
      <color indexed="13"/>
      <name val="Calibri"/>
      <family val="2"/>
    </font>
    <font>
      <b/>
      <sz val="11"/>
      <color indexed="13"/>
      <name val="Calibri"/>
      <family val="2"/>
    </font>
    <font>
      <u/>
      <sz val="8"/>
      <color indexed="12"/>
      <name val="Arial"/>
      <family val="2"/>
    </font>
    <font>
      <sz val="11"/>
      <color indexed="23"/>
      <name val="Calibri"/>
      <family val="2"/>
    </font>
    <font>
      <sz val="11"/>
      <color indexed="30"/>
      <name val="Calibri"/>
      <family val="2"/>
    </font>
    <font>
      <sz val="8"/>
      <name val="Arial"/>
      <family val="2"/>
    </font>
    <font>
      <b/>
      <sz val="11"/>
      <color indexed="63"/>
      <name val="Calibri"/>
      <family val="2"/>
    </font>
    <font>
      <b/>
      <sz val="18"/>
      <color indexed="13"/>
      <name val="Cambria"/>
      <family val="2"/>
    </font>
    <font>
      <b/>
      <sz val="11"/>
      <color indexed="8"/>
      <name val="Calibri"/>
      <family val="2"/>
    </font>
    <font>
      <sz val="11"/>
      <color indexed="10"/>
      <name val="Calibri"/>
      <family val="2"/>
    </font>
    <font>
      <b/>
      <sz val="12"/>
      <name val="Arial"/>
      <family val="2"/>
    </font>
    <font>
      <sz val="12"/>
      <name val="Arial"/>
      <family val="2"/>
    </font>
    <font>
      <i/>
      <sz val="10"/>
      <name val="Arial"/>
      <family val="2"/>
    </font>
    <font>
      <i/>
      <sz val="12"/>
      <name val="Arial"/>
      <family val="2"/>
    </font>
    <font>
      <u/>
      <sz val="12"/>
      <color indexed="13"/>
      <name val="Arial"/>
      <family val="2"/>
    </font>
    <font>
      <sz val="12"/>
      <color indexed="8"/>
      <name val="Arial"/>
      <family val="2"/>
    </font>
    <font>
      <sz val="12"/>
      <color indexed="13"/>
      <name val="Arial"/>
      <family val="2"/>
    </font>
    <font>
      <b/>
      <sz val="14"/>
      <name val="Arial"/>
      <family val="2"/>
    </font>
    <font>
      <b/>
      <sz val="16"/>
      <name val="Arial"/>
      <family val="2"/>
    </font>
    <font>
      <b/>
      <vertAlign val="superscript"/>
      <sz val="16"/>
      <name val="Arial"/>
      <family val="2"/>
    </font>
    <font>
      <sz val="8"/>
      <name val="Arial"/>
      <family val="2"/>
    </font>
    <font>
      <sz val="11"/>
      <name val="Arial"/>
      <family val="2"/>
    </font>
    <font>
      <b/>
      <sz val="11"/>
      <name val="Arial"/>
      <family val="2"/>
    </font>
    <font>
      <b/>
      <sz val="11"/>
      <color indexed="8"/>
      <name val="Arial"/>
      <family val="2"/>
    </font>
    <font>
      <u/>
      <sz val="12"/>
      <color rgb="FF0000EE"/>
      <name val="Arial"/>
      <family val="2"/>
    </font>
  </fonts>
  <fills count="14">
    <fill>
      <patternFill patternType="none"/>
    </fill>
    <fill>
      <patternFill patternType="gray125"/>
    </fill>
    <fill>
      <patternFill patternType="solid">
        <fgColor indexed="9"/>
      </patternFill>
    </fill>
    <fill>
      <patternFill patternType="solid">
        <fgColor indexed="10"/>
      </patternFill>
    </fill>
    <fill>
      <patternFill patternType="solid">
        <fgColor indexed="27"/>
      </patternFill>
    </fill>
    <fill>
      <patternFill patternType="solid">
        <fgColor indexed="22"/>
      </patternFill>
    </fill>
    <fill>
      <patternFill patternType="solid">
        <fgColor indexed="23"/>
      </patternFill>
    </fill>
    <fill>
      <patternFill patternType="solid">
        <fgColor indexed="25"/>
      </patternFill>
    </fill>
    <fill>
      <patternFill patternType="solid">
        <fgColor indexed="50"/>
      </patternFill>
    </fill>
    <fill>
      <patternFill patternType="solid">
        <fgColor indexed="55"/>
      </patternFill>
    </fill>
    <fill>
      <patternFill patternType="solid">
        <fgColor indexed="16"/>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3"/>
      </bottom>
      <diagonal/>
    </border>
    <border>
      <left/>
      <right/>
      <top/>
      <bottom style="thick">
        <color indexed="22"/>
      </bottom>
      <diagonal/>
    </border>
    <border>
      <left/>
      <right/>
      <top/>
      <bottom style="medium">
        <color indexed="22"/>
      </bottom>
      <diagonal/>
    </border>
    <border>
      <left/>
      <right/>
      <top/>
      <bottom style="double">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double">
        <color indexed="2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6" fillId="9"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10" borderId="1" applyNumberFormat="0" applyAlignment="0" applyProtection="0"/>
    <xf numFmtId="0" fontId="14" fillId="0" borderId="6" applyNumberFormat="0" applyFill="0" applyAlignment="0" applyProtection="0"/>
    <xf numFmtId="0" fontId="14" fillId="10" borderId="0" applyNumberFormat="0" applyBorder="0" applyAlignment="0" applyProtection="0"/>
    <xf numFmtId="0" fontId="15" fillId="10" borderId="7" applyNumberFormat="0" applyFont="0" applyAlignment="0" applyProtection="0"/>
    <xf numFmtId="0" fontId="16" fillId="2"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30" fillId="0" borderId="0" applyFont="0" applyFill="0" applyBorder="0" applyAlignment="0" applyProtection="0"/>
  </cellStyleXfs>
  <cellXfs count="107">
    <xf numFmtId="0" fontId="0" fillId="0" borderId="0" xfId="0"/>
    <xf numFmtId="0" fontId="21" fillId="0" borderId="0" xfId="0" applyFont="1" applyFill="1"/>
    <xf numFmtId="0" fontId="22" fillId="0" borderId="0" xfId="0" applyFont="1" applyFill="1" applyAlignment="1">
      <alignment horizontal="right"/>
    </xf>
    <xf numFmtId="0" fontId="20" fillId="0" borderId="0" xfId="0" applyFont="1" applyFill="1"/>
    <xf numFmtId="0" fontId="24" fillId="0" borderId="0" xfId="34" applyFont="1" applyFill="1" applyAlignment="1" applyProtection="1"/>
    <xf numFmtId="0" fontId="25" fillId="11" borderId="0" xfId="0" quotePrefix="1" applyFont="1" applyFill="1"/>
    <xf numFmtId="0" fontId="21" fillId="0" borderId="0" xfId="0" applyFont="1" applyFill="1" applyAlignment="1"/>
    <xf numFmtId="0" fontId="26" fillId="0" borderId="0" xfId="0" applyFont="1" applyFill="1"/>
    <xf numFmtId="0" fontId="21" fillId="0" borderId="0" xfId="0" applyFont="1" applyAlignment="1"/>
    <xf numFmtId="0" fontId="21" fillId="0" borderId="0" xfId="0" quotePrefix="1" applyFont="1" applyFill="1" applyAlignment="1"/>
    <xf numFmtId="0" fontId="21" fillId="0" borderId="0" xfId="0" applyFont="1" applyFill="1" applyAlignment="1">
      <alignment wrapText="1"/>
    </xf>
    <xf numFmtId="0" fontId="24" fillId="0" borderId="0" xfId="35" applyFont="1" applyFill="1" applyAlignment="1" applyProtection="1"/>
    <xf numFmtId="17" fontId="23" fillId="0" borderId="0" xfId="0" quotePrefix="1" applyNumberFormat="1" applyFont="1" applyFill="1"/>
    <xf numFmtId="0" fontId="21" fillId="0" borderId="0" xfId="0" applyFont="1" applyFill="1" applyAlignment="1">
      <alignment horizontal="left" indent="1"/>
    </xf>
    <xf numFmtId="0" fontId="20" fillId="0" borderId="0" xfId="0" applyFont="1"/>
    <xf numFmtId="0" fontId="21" fillId="0" borderId="0" xfId="0" applyFont="1" applyFill="1" applyAlignment="1">
      <alignment horizontal="justify"/>
    </xf>
    <xf numFmtId="0" fontId="27" fillId="0" borderId="0" xfId="0" applyFont="1" applyFill="1" applyProtection="1">
      <protection hidden="1"/>
    </xf>
    <xf numFmtId="0" fontId="27" fillId="0" borderId="0" xfId="0" applyFont="1" applyFill="1" applyAlignment="1">
      <alignment horizontal="left"/>
    </xf>
    <xf numFmtId="0" fontId="21" fillId="0" borderId="0" xfId="0" applyFont="1" applyAlignment="1" applyProtection="1">
      <alignment horizontal="right"/>
      <protection locked="0" hidden="1"/>
    </xf>
    <xf numFmtId="0" fontId="21" fillId="0" borderId="0" xfId="0" applyFont="1" applyFill="1" applyAlignment="1" applyProtection="1">
      <alignment horizontal="right"/>
      <protection locked="0" hidden="1"/>
    </xf>
    <xf numFmtId="0" fontId="23" fillId="0" borderId="0" xfId="0" applyFont="1" applyFill="1" applyAlignment="1" applyProtection="1">
      <alignment horizontal="right"/>
      <protection locked="0" hidden="1"/>
    </xf>
    <xf numFmtId="0" fontId="21" fillId="0" borderId="0" xfId="0" applyFont="1" applyProtection="1">
      <protection locked="0" hidden="1"/>
    </xf>
    <xf numFmtId="0" fontId="21" fillId="0" borderId="0" xfId="0" applyFont="1" applyBorder="1" applyProtection="1">
      <protection locked="0" hidden="1"/>
    </xf>
    <xf numFmtId="0" fontId="21" fillId="0" borderId="0" xfId="0" applyFont="1" applyBorder="1" applyAlignment="1" applyProtection="1">
      <alignment horizontal="right"/>
      <protection locked="0" hidden="1"/>
    </xf>
    <xf numFmtId="0" fontId="21" fillId="0" borderId="0" xfId="0" applyFont="1" applyBorder="1" applyProtection="1">
      <protection hidden="1"/>
    </xf>
    <xf numFmtId="0" fontId="21" fillId="0" borderId="0" xfId="0" applyFont="1" applyFill="1" applyBorder="1" applyProtection="1">
      <protection locked="0" hidden="1"/>
    </xf>
    <xf numFmtId="0" fontId="21" fillId="0" borderId="0" xfId="0" applyFont="1" applyAlignment="1" applyProtection="1">
      <alignment horizontal="left"/>
      <protection locked="0" hidden="1"/>
    </xf>
    <xf numFmtId="0" fontId="21" fillId="0" borderId="0" xfId="0" applyFont="1" applyBorder="1" applyAlignment="1" applyProtection="1">
      <alignment horizontal="left" indent="1"/>
      <protection locked="0" hidden="1"/>
    </xf>
    <xf numFmtId="0" fontId="21" fillId="0" borderId="0" xfId="0" applyFont="1" applyBorder="1" applyAlignment="1" applyProtection="1">
      <protection locked="0" hidden="1"/>
    </xf>
    <xf numFmtId="0" fontId="20" fillId="0" borderId="0" xfId="0" applyFont="1" applyBorder="1" applyProtection="1">
      <protection locked="0" hidden="1"/>
    </xf>
    <xf numFmtId="0" fontId="28" fillId="0" borderId="0" xfId="0" applyFont="1" applyProtection="1">
      <protection hidden="1"/>
    </xf>
    <xf numFmtId="0" fontId="28" fillId="0" borderId="0" xfId="0" applyFont="1" applyBorder="1" applyAlignment="1" applyProtection="1">
      <protection locked="0" hidden="1"/>
    </xf>
    <xf numFmtId="0" fontId="22" fillId="0" borderId="0" xfId="0" applyFont="1" applyFill="1" applyAlignment="1" applyProtection="1">
      <alignment horizontal="right"/>
      <protection locked="0"/>
    </xf>
    <xf numFmtId="0" fontId="32" fillId="0" borderId="13" xfId="0" applyFont="1" applyBorder="1" applyAlignment="1" applyProtection="1">
      <alignment horizontal="left"/>
      <protection locked="0" hidden="1"/>
    </xf>
    <xf numFmtId="165" fontId="21" fillId="0" borderId="0" xfId="44" applyNumberFormat="1" applyFont="1" applyBorder="1" applyAlignment="1" applyProtection="1">
      <alignment horizontal="right"/>
      <protection locked="0" hidden="1"/>
    </xf>
    <xf numFmtId="0" fontId="31" fillId="0" borderId="16" xfId="0" applyFont="1" applyBorder="1" applyAlignment="1" applyProtection="1">
      <alignment horizontal="left"/>
      <protection locked="0" hidden="1"/>
    </xf>
    <xf numFmtId="0" fontId="21" fillId="0" borderId="21" xfId="0" applyFont="1" applyBorder="1" applyProtection="1">
      <protection hidden="1"/>
    </xf>
    <xf numFmtId="0" fontId="21" fillId="0" borderId="12" xfId="0" applyFont="1" applyBorder="1" applyAlignment="1" applyProtection="1">
      <alignment horizontal="right"/>
      <protection locked="0" hidden="1"/>
    </xf>
    <xf numFmtId="0" fontId="0" fillId="0" borderId="12" xfId="0" applyBorder="1"/>
    <xf numFmtId="0" fontId="31" fillId="0" borderId="0" xfId="0" applyFont="1" applyBorder="1" applyAlignment="1">
      <alignment horizontal="left" vertical="top"/>
    </xf>
    <xf numFmtId="0" fontId="31" fillId="0" borderId="0" xfId="0" applyFont="1" applyBorder="1" applyAlignment="1" applyProtection="1">
      <alignment horizontal="left"/>
      <protection locked="0" hidden="1"/>
    </xf>
    <xf numFmtId="0" fontId="31" fillId="0" borderId="15" xfId="0" applyFont="1" applyBorder="1" applyAlignment="1" applyProtection="1">
      <alignment horizontal="left"/>
      <protection locked="0" hidden="1"/>
    </xf>
    <xf numFmtId="0" fontId="31" fillId="0" borderId="12" xfId="0" applyFont="1" applyBorder="1" applyAlignment="1" applyProtection="1">
      <alignment horizontal="left"/>
      <protection locked="0" hidden="1"/>
    </xf>
    <xf numFmtId="0" fontId="0" fillId="0" borderId="0" xfId="0" applyAlignment="1">
      <alignment horizontal="left"/>
    </xf>
    <xf numFmtId="0" fontId="0" fillId="0" borderId="12" xfId="0" applyBorder="1" applyAlignment="1"/>
    <xf numFmtId="0" fontId="0" fillId="0" borderId="22" xfId="0" applyBorder="1" applyAlignment="1"/>
    <xf numFmtId="0" fontId="32" fillId="0" borderId="13" xfId="0" applyFont="1" applyFill="1" applyBorder="1" applyAlignment="1" applyProtection="1">
      <alignment horizontal="left"/>
      <protection locked="0" hidden="1"/>
    </xf>
    <xf numFmtId="0" fontId="32" fillId="0" borderId="0" xfId="0" applyFont="1"/>
    <xf numFmtId="165" fontId="31" fillId="0" borderId="12" xfId="44" applyNumberFormat="1" applyFont="1" applyBorder="1" applyAlignment="1" applyProtection="1">
      <alignment horizontal="right"/>
      <protection hidden="1"/>
    </xf>
    <xf numFmtId="165" fontId="31" fillId="0" borderId="10" xfId="44" applyNumberFormat="1" applyFont="1" applyBorder="1" applyAlignment="1" applyProtection="1">
      <alignment horizontal="right"/>
      <protection hidden="1"/>
    </xf>
    <xf numFmtId="165" fontId="32" fillId="0" borderId="11" xfId="0" applyNumberFormat="1" applyFont="1" applyBorder="1" applyAlignment="1" applyProtection="1">
      <alignment horizontal="right"/>
      <protection locked="0" hidden="1"/>
    </xf>
    <xf numFmtId="165" fontId="32" fillId="0" borderId="11" xfId="0" applyNumberFormat="1" applyFont="1" applyBorder="1" applyAlignment="1" applyProtection="1">
      <protection locked="0" hidden="1"/>
    </xf>
    <xf numFmtId="165" fontId="31" fillId="0" borderId="0" xfId="44" applyNumberFormat="1" applyFont="1" applyBorder="1" applyAlignment="1" applyProtection="1">
      <alignment horizontal="right"/>
      <protection locked="0" hidden="1"/>
    </xf>
    <xf numFmtId="165" fontId="31" fillId="0" borderId="0" xfId="44" applyNumberFormat="1" applyFont="1" applyBorder="1" applyAlignment="1" applyProtection="1">
      <protection locked="0" hidden="1"/>
    </xf>
    <xf numFmtId="164" fontId="32" fillId="0" borderId="11" xfId="0" applyNumberFormat="1" applyFont="1" applyBorder="1" applyAlignment="1" applyProtection="1">
      <alignment horizontal="right"/>
      <protection hidden="1"/>
    </xf>
    <xf numFmtId="164" fontId="32" fillId="0" borderId="11" xfId="0" applyNumberFormat="1" applyFont="1" applyBorder="1" applyAlignment="1" applyProtection="1">
      <protection hidden="1"/>
    </xf>
    <xf numFmtId="165" fontId="31" fillId="0" borderId="12" xfId="44" applyNumberFormat="1" applyFont="1" applyBorder="1" applyAlignment="1" applyProtection="1">
      <alignment horizontal="right"/>
      <protection locked="0" hidden="1"/>
    </xf>
    <xf numFmtId="165" fontId="31" fillId="0" borderId="12" xfId="44" applyNumberFormat="1" applyFont="1" applyBorder="1" applyAlignment="1" applyProtection="1">
      <protection locked="0" hidden="1"/>
    </xf>
    <xf numFmtId="165" fontId="31" fillId="0" borderId="10" xfId="44" applyNumberFormat="1" applyFont="1" applyBorder="1" applyAlignment="1" applyProtection="1">
      <alignment horizontal="right"/>
      <protection locked="0" hidden="1"/>
    </xf>
    <xf numFmtId="165" fontId="31" fillId="0" borderId="10" xfId="44" applyNumberFormat="1" applyFont="1" applyBorder="1" applyAlignment="1" applyProtection="1">
      <protection locked="0" hidden="1"/>
    </xf>
    <xf numFmtId="0" fontId="31" fillId="0" borderId="0" xfId="0" applyFont="1" applyBorder="1" applyProtection="1">
      <protection locked="0" hidden="1"/>
    </xf>
    <xf numFmtId="0" fontId="33" fillId="0" borderId="14" xfId="0" applyFont="1" applyBorder="1" applyAlignment="1" applyProtection="1">
      <alignment horizontal="left" vertical="top"/>
      <protection hidden="1"/>
    </xf>
    <xf numFmtId="0" fontId="31" fillId="0" borderId="22" xfId="0" applyFont="1" applyBorder="1" applyAlignment="1">
      <alignment horizontal="left"/>
    </xf>
    <xf numFmtId="0" fontId="33" fillId="0" borderId="15" xfId="0" applyFont="1" applyBorder="1" applyAlignment="1" applyProtection="1">
      <alignment horizontal="left" vertical="top" wrapText="1"/>
      <protection hidden="1"/>
    </xf>
    <xf numFmtId="0" fontId="31" fillId="0" borderId="19" xfId="0" applyFont="1" applyBorder="1" applyAlignment="1">
      <alignment horizontal="left"/>
    </xf>
    <xf numFmtId="0" fontId="32" fillId="0" borderId="14" xfId="0" applyFont="1" applyBorder="1" applyAlignment="1"/>
    <xf numFmtId="0" fontId="31" fillId="0" borderId="22" xfId="0" applyFont="1" applyBorder="1" applyAlignment="1"/>
    <xf numFmtId="0" fontId="32" fillId="0" borderId="16" xfId="0" applyFont="1" applyBorder="1" applyAlignment="1"/>
    <xf numFmtId="0" fontId="31" fillId="0" borderId="20" xfId="0" applyFont="1" applyBorder="1" applyAlignment="1"/>
    <xf numFmtId="0" fontId="32" fillId="0" borderId="0" xfId="0" applyFont="1" applyAlignment="1">
      <alignment horizontal="right"/>
    </xf>
    <xf numFmtId="0" fontId="20" fillId="0" borderId="0" xfId="0" applyFont="1" applyAlignment="1">
      <alignment horizontal="right"/>
    </xf>
    <xf numFmtId="0" fontId="1" fillId="0" borderId="0" xfId="34" applyAlignment="1" applyProtection="1">
      <alignment horizontal="left" vertical="center"/>
    </xf>
    <xf numFmtId="165" fontId="31" fillId="0" borderId="21" xfId="44" applyNumberFormat="1" applyFont="1" applyBorder="1" applyAlignment="1" applyProtection="1">
      <alignment horizontal="right"/>
      <protection hidden="1"/>
    </xf>
    <xf numFmtId="165" fontId="31" fillId="0" borderId="17" xfId="44" applyNumberFormat="1" applyFont="1" applyBorder="1" applyAlignment="1" applyProtection="1">
      <alignment horizontal="right"/>
      <protection hidden="1"/>
    </xf>
    <xf numFmtId="165" fontId="31" fillId="0" borderId="23" xfId="44" applyNumberFormat="1" applyFont="1" applyBorder="1" applyAlignment="1" applyProtection="1">
      <alignment horizontal="right"/>
      <protection locked="0" hidden="1"/>
    </xf>
    <xf numFmtId="165" fontId="31" fillId="0" borderId="11" xfId="44" applyNumberFormat="1" applyFont="1" applyBorder="1" applyAlignment="1" applyProtection="1">
      <alignment horizontal="right"/>
      <protection locked="0" hidden="1"/>
    </xf>
    <xf numFmtId="165" fontId="31" fillId="0" borderId="17" xfId="44" applyNumberFormat="1" applyFont="1" applyBorder="1" applyAlignment="1" applyProtection="1">
      <alignment horizontal="right"/>
      <protection locked="0" hidden="1"/>
    </xf>
    <xf numFmtId="0" fontId="0" fillId="13" borderId="0" xfId="0" applyFill="1"/>
    <xf numFmtId="0" fontId="21" fillId="0" borderId="0" xfId="0" applyFont="1" applyBorder="1" applyAlignment="1" applyProtection="1">
      <alignment horizontal="center"/>
      <protection locked="0" hidden="1"/>
    </xf>
    <xf numFmtId="165" fontId="32" fillId="0" borderId="23" xfId="44" applyNumberFormat="1" applyFont="1" applyBorder="1" applyAlignment="1" applyProtection="1">
      <alignment horizontal="right"/>
      <protection locked="0" hidden="1"/>
    </xf>
    <xf numFmtId="165" fontId="32" fillId="0" borderId="11" xfId="44" applyNumberFormat="1" applyFont="1" applyBorder="1" applyAlignment="1" applyProtection="1">
      <alignment horizontal="right"/>
      <protection locked="0" hidden="1"/>
    </xf>
    <xf numFmtId="0" fontId="32" fillId="0" borderId="23" xfId="0" applyFont="1" applyFill="1" applyBorder="1" applyAlignment="1" applyProtection="1">
      <alignment horizontal="left"/>
      <protection locked="0" hidden="1"/>
    </xf>
    <xf numFmtId="0" fontId="31" fillId="0" borderId="12" xfId="0" applyFont="1" applyBorder="1" applyProtection="1">
      <protection locked="0" hidden="1"/>
    </xf>
    <xf numFmtId="0" fontId="31" fillId="0" borderId="10" xfId="0" applyFont="1" applyBorder="1" applyProtection="1">
      <protection locked="0" hidden="1"/>
    </xf>
    <xf numFmtId="0" fontId="21" fillId="0" borderId="0" xfId="0" applyFont="1" applyBorder="1" applyAlignment="1" applyProtection="1">
      <alignment wrapText="1"/>
      <protection locked="0" hidden="1"/>
    </xf>
    <xf numFmtId="0" fontId="31" fillId="0" borderId="12" xfId="0" applyFont="1" applyBorder="1"/>
    <xf numFmtId="0" fontId="31" fillId="0" borderId="10" xfId="0" applyFont="1" applyBorder="1"/>
    <xf numFmtId="0" fontId="34" fillId="12" borderId="0" xfId="34" applyFont="1" applyFill="1" applyAlignment="1" applyProtection="1"/>
    <xf numFmtId="0" fontId="24" fillId="12" borderId="0" xfId="35" applyFont="1" applyFill="1" applyAlignment="1" applyProtection="1"/>
    <xf numFmtId="0" fontId="21" fillId="12" borderId="0" xfId="0" applyFont="1" applyFill="1" applyAlignment="1"/>
    <xf numFmtId="0" fontId="21" fillId="12" borderId="0" xfId="0" applyFont="1" applyFill="1"/>
    <xf numFmtId="0" fontId="21" fillId="0" borderId="0" xfId="0" applyFont="1" applyAlignment="1">
      <alignment horizontal="left" vertical="center" wrapText="1"/>
    </xf>
    <xf numFmtId="0" fontId="32" fillId="0" borderId="14" xfId="0" applyFont="1" applyBorder="1" applyAlignment="1">
      <alignment horizontal="left" wrapText="1"/>
    </xf>
    <xf numFmtId="0" fontId="32" fillId="0" borderId="16" xfId="0" applyFont="1" applyBorder="1" applyAlignment="1">
      <alignment horizontal="left" wrapText="1"/>
    </xf>
    <xf numFmtId="0" fontId="32" fillId="0" borderId="14" xfId="0" applyFont="1" applyBorder="1" applyAlignment="1">
      <alignment horizontal="left" vertical="top"/>
    </xf>
    <xf numFmtId="0" fontId="32" fillId="0" borderId="15" xfId="0" applyFont="1" applyBorder="1" applyAlignment="1">
      <alignment horizontal="left" vertical="top"/>
    </xf>
    <xf numFmtId="0" fontId="32" fillId="0" borderId="16" xfId="0" applyFont="1" applyBorder="1" applyAlignment="1">
      <alignment horizontal="left" vertical="top"/>
    </xf>
    <xf numFmtId="0" fontId="27" fillId="0" borderId="0" xfId="0" applyFont="1" applyAlignment="1" applyProtection="1">
      <alignment horizontal="left"/>
      <protection hidden="1"/>
    </xf>
    <xf numFmtId="0" fontId="32" fillId="0" borderId="23" xfId="0" applyFont="1" applyBorder="1" applyAlignment="1" applyProtection="1">
      <alignment horizontal="left" vertical="center"/>
      <protection hidden="1"/>
    </xf>
    <xf numFmtId="0" fontId="32" fillId="0" borderId="18" xfId="0" applyFont="1" applyBorder="1" applyAlignment="1" applyProtection="1">
      <alignment horizontal="left" vertical="center"/>
      <protection hidden="1"/>
    </xf>
    <xf numFmtId="0" fontId="32" fillId="0" borderId="21" xfId="0" applyFont="1" applyBorder="1" applyAlignment="1">
      <alignment horizontal="left" wrapText="1"/>
    </xf>
    <xf numFmtId="0" fontId="32" fillId="0" borderId="17" xfId="0" applyFont="1" applyBorder="1" applyAlignment="1">
      <alignment horizontal="left" wrapText="1"/>
    </xf>
    <xf numFmtId="0" fontId="32" fillId="0" borderId="15" xfId="0" applyFont="1" applyBorder="1" applyAlignment="1" applyProtection="1">
      <alignment horizontal="center" vertical="top"/>
      <protection locked="0" hidden="1"/>
    </xf>
    <xf numFmtId="0" fontId="32" fillId="0" borderId="16" xfId="0" applyFont="1" applyBorder="1" applyAlignment="1" applyProtection="1">
      <alignment horizontal="center" vertical="top"/>
      <protection locked="0" hidden="1"/>
    </xf>
    <xf numFmtId="0" fontId="32" fillId="0" borderId="14" xfId="0" applyFont="1" applyBorder="1" applyAlignment="1" applyProtection="1">
      <alignment horizontal="center" vertical="top" wrapText="1"/>
      <protection locked="0" hidden="1"/>
    </xf>
    <xf numFmtId="0" fontId="32" fillId="0" borderId="15" xfId="0" applyFont="1" applyBorder="1" applyAlignment="1" applyProtection="1">
      <alignment horizontal="center" vertical="top" wrapText="1"/>
      <protection locked="0" hidden="1"/>
    </xf>
    <xf numFmtId="0" fontId="32" fillId="0" borderId="0" xfId="0" applyFont="1" applyBorder="1" applyAlignment="1">
      <alignment horizontal="left"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Overall_staff_S2013" xfId="35" xr:uid="{00000000-0005-0000-0000-000022000000}"/>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mruColors>
      <color rgb="FF000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929640</xdr:colOff>
      <xdr:row>0</xdr:row>
      <xdr:rowOff>30480</xdr:rowOff>
    </xdr:from>
    <xdr:to>
      <xdr:col>9</xdr:col>
      <xdr:colOff>160020</xdr:colOff>
      <xdr:row>4</xdr:row>
      <xdr:rowOff>137795</xdr:rowOff>
    </xdr:to>
    <xdr:pic>
      <xdr:nvPicPr>
        <xdr:cNvPr id="2" name="Picture 1">
          <a:extLst>
            <a:ext uri="{FF2B5EF4-FFF2-40B4-BE49-F238E27FC236}">
              <a16:creationId xmlns:a16="http://schemas.microsoft.com/office/drawing/2014/main" id="{CF5C034B-2C4E-4BE5-8B49-75B0A0CD4D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83880" y="30480"/>
          <a:ext cx="944880" cy="8693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urasdata.nes.nhs.scot/" TargetMode="External"/><Relationship Id="rId2" Type="http://schemas.openxmlformats.org/officeDocument/2006/relationships/hyperlink" Target="mailto:Datagroup@nes.scot.nhs.uk" TargetMode="External"/><Relationship Id="rId1" Type="http://schemas.openxmlformats.org/officeDocument/2006/relationships/hyperlink" Target="http://www.isdscotland.org/Health-Topics/Workforc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N49"/>
  <sheetViews>
    <sheetView showGridLines="0" tabSelected="1" zoomScaleNormal="100" workbookViewId="0"/>
  </sheetViews>
  <sheetFormatPr defaultColWidth="9.28515625" defaultRowHeight="15" x14ac:dyDescent="0.25"/>
  <cols>
    <col min="1" max="8" width="19.42578125" style="1" customWidth="1"/>
    <col min="9" max="12" width="12.7109375" style="1" customWidth="1"/>
    <col min="13" max="13" width="11.140625" style="1" customWidth="1"/>
    <col min="14" max="14" width="12.7109375" style="1" customWidth="1"/>
    <col min="15" max="16384" width="9.28515625" style="1"/>
  </cols>
  <sheetData>
    <row r="1" spans="1:14" ht="17.399999999999999" x14ac:dyDescent="0.3">
      <c r="A1" s="16" t="s">
        <v>6</v>
      </c>
      <c r="G1" s="2" t="s">
        <v>82</v>
      </c>
    </row>
    <row r="2" spans="1:14" ht="12.75" customHeight="1" x14ac:dyDescent="0.25"/>
    <row r="3" spans="1:14" ht="17.399999999999999" x14ac:dyDescent="0.3">
      <c r="A3" s="17" t="s">
        <v>14</v>
      </c>
    </row>
    <row r="4" spans="1:14" ht="12.75" customHeight="1" x14ac:dyDescent="0.25"/>
    <row r="5" spans="1:14" ht="12.75" customHeight="1" x14ac:dyDescent="0.3">
      <c r="A5" s="3" t="s">
        <v>7</v>
      </c>
    </row>
    <row r="6" spans="1:14" x14ac:dyDescent="0.25">
      <c r="A6" s="1" t="s">
        <v>8</v>
      </c>
    </row>
    <row r="7" spans="1:14" x14ac:dyDescent="0.25">
      <c r="A7" s="4" t="s">
        <v>16</v>
      </c>
      <c r="B7" s="5" t="s">
        <v>18</v>
      </c>
      <c r="C7" s="5"/>
      <c r="E7" s="6"/>
      <c r="F7" s="6"/>
      <c r="G7" s="6"/>
    </row>
    <row r="8" spans="1:14" x14ac:dyDescent="0.25">
      <c r="A8" s="4" t="s">
        <v>17</v>
      </c>
      <c r="B8" s="5" t="s">
        <v>19</v>
      </c>
      <c r="C8" s="5"/>
      <c r="E8" s="6"/>
      <c r="F8" s="6"/>
      <c r="G8" s="6"/>
    </row>
    <row r="9" spans="1:14" ht="12.75" customHeight="1" x14ac:dyDescent="0.25">
      <c r="A9" s="7"/>
    </row>
    <row r="10" spans="1:14" ht="12.75" customHeight="1" x14ac:dyDescent="0.25">
      <c r="A10" s="6" t="s">
        <v>9</v>
      </c>
      <c r="B10" s="8"/>
      <c r="C10" s="8"/>
      <c r="D10" s="8"/>
      <c r="E10" s="8"/>
      <c r="F10" s="8"/>
      <c r="G10" s="8"/>
      <c r="H10" s="8"/>
      <c r="I10" s="8"/>
      <c r="J10" s="8"/>
      <c r="K10" s="8"/>
      <c r="L10" s="8"/>
      <c r="M10" s="8"/>
      <c r="N10" s="8"/>
    </row>
    <row r="11" spans="1:14" ht="12.75" customHeight="1" x14ac:dyDescent="0.25">
      <c r="A11" s="9" t="s">
        <v>10</v>
      </c>
      <c r="B11" s="8"/>
      <c r="C11" s="8"/>
      <c r="D11" s="8"/>
      <c r="E11" s="8"/>
      <c r="F11" s="8"/>
      <c r="G11" s="8"/>
      <c r="H11" s="8"/>
      <c r="I11" s="8"/>
      <c r="J11" s="8"/>
      <c r="K11" s="8"/>
      <c r="L11" s="8"/>
      <c r="M11" s="8"/>
      <c r="N11" s="8"/>
    </row>
    <row r="12" spans="1:14" ht="12.75" customHeight="1" x14ac:dyDescent="0.25">
      <c r="A12" s="6" t="s">
        <v>11</v>
      </c>
      <c r="B12" s="8"/>
      <c r="C12" s="8"/>
      <c r="D12" s="8"/>
      <c r="E12" s="8"/>
      <c r="F12" s="8"/>
      <c r="G12" s="8"/>
      <c r="H12" s="8"/>
      <c r="I12" s="8"/>
      <c r="J12" s="8"/>
      <c r="K12" s="8"/>
      <c r="L12" s="8"/>
      <c r="M12" s="8"/>
      <c r="N12" s="8"/>
    </row>
    <row r="13" spans="1:14" ht="12.75" customHeight="1" x14ac:dyDescent="0.25">
      <c r="A13" s="6" t="s">
        <v>12</v>
      </c>
      <c r="B13" s="8"/>
      <c r="C13" s="8"/>
      <c r="D13" s="8"/>
      <c r="E13" s="8"/>
      <c r="F13" s="8"/>
      <c r="G13" s="8"/>
      <c r="H13" s="8"/>
      <c r="I13" s="8"/>
      <c r="J13" s="8"/>
      <c r="K13" s="8"/>
      <c r="L13" s="8"/>
      <c r="M13" s="8"/>
      <c r="N13" s="8"/>
    </row>
    <row r="14" spans="1:14" ht="12.75" customHeight="1" x14ac:dyDescent="0.25">
      <c r="A14" s="6"/>
      <c r="B14" s="6"/>
      <c r="C14" s="6"/>
      <c r="D14" s="6"/>
      <c r="E14" s="6"/>
      <c r="F14" s="6"/>
      <c r="G14" s="6"/>
      <c r="H14" s="6"/>
      <c r="I14" s="6"/>
      <c r="J14" s="6"/>
      <c r="K14" s="6"/>
      <c r="L14" s="6"/>
      <c r="M14" s="6"/>
      <c r="N14" s="6"/>
    </row>
    <row r="15" spans="1:14" ht="12.75" customHeight="1" x14ac:dyDescent="0.3">
      <c r="A15" s="3" t="s">
        <v>49</v>
      </c>
      <c r="C15" s="10"/>
      <c r="K15" s="11"/>
      <c r="L15" s="11"/>
      <c r="M15" s="7"/>
      <c r="N15" s="12"/>
    </row>
    <row r="16" spans="1:14" ht="46.5" customHeight="1" x14ac:dyDescent="0.25">
      <c r="A16" s="91" t="s">
        <v>48</v>
      </c>
      <c r="B16" s="91"/>
      <c r="C16" s="91"/>
      <c r="D16" s="91"/>
      <c r="E16" s="91"/>
      <c r="F16" s="91"/>
      <c r="G16" s="91"/>
      <c r="H16" s="91"/>
      <c r="I16" s="6"/>
      <c r="J16" s="6"/>
      <c r="K16" s="6"/>
      <c r="L16" s="6"/>
      <c r="M16" s="6"/>
      <c r="N16" s="6"/>
    </row>
    <row r="17" spans="1:14" ht="12.75" customHeight="1" x14ac:dyDescent="0.25">
      <c r="A17" s="13"/>
      <c r="B17" s="6"/>
      <c r="C17" s="6"/>
      <c r="D17" s="6"/>
      <c r="E17" s="6"/>
      <c r="F17" s="6"/>
      <c r="G17" s="6"/>
      <c r="H17" s="6"/>
      <c r="I17" s="6"/>
      <c r="J17" s="6"/>
      <c r="K17" s="6"/>
      <c r="L17" s="6"/>
      <c r="M17" s="6"/>
      <c r="N17" s="6"/>
    </row>
    <row r="18" spans="1:14" ht="51.45" customHeight="1" x14ac:dyDescent="0.25">
      <c r="A18" s="91" t="s">
        <v>58</v>
      </c>
      <c r="B18" s="91"/>
      <c r="C18" s="91"/>
      <c r="D18" s="91"/>
      <c r="E18" s="91"/>
      <c r="F18" s="91"/>
      <c r="G18" s="91"/>
      <c r="H18" s="91"/>
      <c r="I18" s="6"/>
      <c r="J18" s="6"/>
      <c r="K18" s="6"/>
      <c r="L18" s="6"/>
      <c r="M18" s="6"/>
      <c r="N18" s="6"/>
    </row>
    <row r="19" spans="1:14" ht="12.75" customHeight="1" x14ac:dyDescent="0.25">
      <c r="A19" s="6"/>
      <c r="B19" s="6"/>
      <c r="C19" s="6"/>
      <c r="D19" s="6"/>
      <c r="E19" s="6"/>
      <c r="F19" s="6"/>
      <c r="G19" s="6"/>
      <c r="H19" s="6"/>
      <c r="I19" s="6"/>
      <c r="J19" s="6"/>
      <c r="K19" s="6"/>
      <c r="L19" s="6"/>
      <c r="M19" s="6"/>
      <c r="N19" s="6"/>
    </row>
    <row r="20" spans="1:14" ht="15.6" x14ac:dyDescent="0.3">
      <c r="A20" s="14" t="s">
        <v>50</v>
      </c>
      <c r="C20" s="10"/>
    </row>
    <row r="21" spans="1:14" ht="12.75" customHeight="1" x14ac:dyDescent="0.25">
      <c r="A21" s="87" t="s">
        <v>13</v>
      </c>
      <c r="B21" s="88"/>
      <c r="C21" s="89"/>
      <c r="D21" s="90"/>
    </row>
    <row r="22" spans="1:14" ht="12.75" customHeight="1" x14ac:dyDescent="0.25">
      <c r="A22" s="11"/>
    </row>
    <row r="23" spans="1:14" ht="12.75" customHeight="1" x14ac:dyDescent="0.3">
      <c r="A23" s="3" t="s">
        <v>51</v>
      </c>
      <c r="C23" s="15"/>
    </row>
    <row r="24" spans="1:14" ht="12.75" customHeight="1" x14ac:dyDescent="0.25">
      <c r="A24" s="6" t="s">
        <v>5</v>
      </c>
      <c r="B24" s="6"/>
      <c r="C24" s="6"/>
      <c r="D24" s="6"/>
      <c r="E24" s="6"/>
      <c r="F24" s="6"/>
      <c r="G24" s="6"/>
      <c r="H24" s="6"/>
      <c r="I24" s="6"/>
      <c r="J24" s="6"/>
      <c r="K24" s="6"/>
      <c r="L24" s="6"/>
      <c r="M24" s="6"/>
      <c r="N24" s="6"/>
    </row>
    <row r="26" spans="1:14" ht="12.75" customHeight="1" x14ac:dyDescent="0.25"/>
    <row r="27" spans="1:14" ht="12.75" customHeight="1" x14ac:dyDescent="0.25"/>
    <row r="28" spans="1:14" ht="12.75" customHeight="1" x14ac:dyDescent="0.25"/>
    <row r="29" spans="1:14" ht="12.75" customHeight="1" x14ac:dyDescent="0.25"/>
    <row r="30" spans="1:14" ht="12.75" customHeight="1" x14ac:dyDescent="0.25"/>
    <row r="31" spans="1:14" ht="12.75" customHeight="1" x14ac:dyDescent="0.25"/>
    <row r="32" spans="1:14" ht="12.75" customHeight="1" x14ac:dyDescent="0.25"/>
    <row r="33" spans="1:1" ht="12.75" customHeight="1" x14ac:dyDescent="0.25"/>
    <row r="34" spans="1:1" ht="12.75" customHeight="1" x14ac:dyDescent="0.25"/>
    <row r="35" spans="1:1" ht="12.75" customHeight="1" x14ac:dyDescent="0.25">
      <c r="A35"/>
    </row>
    <row r="36" spans="1:1" ht="12.75" customHeight="1" x14ac:dyDescent="0.25">
      <c r="A36" s="71" t="s">
        <v>47</v>
      </c>
    </row>
    <row r="37" spans="1:1" ht="12.75" customHeight="1" x14ac:dyDescent="0.25"/>
    <row r="38" spans="1:1" ht="12.75" customHeight="1" x14ac:dyDescent="0.35"/>
    <row r="39" spans="1:1" ht="12.75" customHeight="1" x14ac:dyDescent="0.35"/>
    <row r="40" spans="1:1" ht="12.75" customHeight="1" x14ac:dyDescent="0.35"/>
    <row r="41" spans="1:1" ht="12.75" customHeight="1" x14ac:dyDescent="0.35"/>
    <row r="42" spans="1:1" ht="12.75" customHeight="1" x14ac:dyDescent="0.35"/>
    <row r="43" spans="1:1" ht="12.75" customHeight="1" x14ac:dyDescent="0.35"/>
    <row r="44" spans="1:1" ht="12.75" customHeight="1" x14ac:dyDescent="0.35"/>
    <row r="45" spans="1:1" ht="12.75" customHeight="1" x14ac:dyDescent="0.35"/>
    <row r="46" spans="1:1" ht="12.75" customHeight="1" x14ac:dyDescent="0.35"/>
    <row r="47" spans="1:1" ht="12.75" customHeight="1" x14ac:dyDescent="0.35"/>
    <row r="48" spans="1:1" ht="12.75" customHeight="1" x14ac:dyDescent="0.35"/>
    <row r="49" ht="12.75" customHeight="1" x14ac:dyDescent="0.35"/>
  </sheetData>
  <sheetProtection formatColumns="0" formatRows="0"/>
  <mergeCells count="2">
    <mergeCell ref="A16:H16"/>
    <mergeCell ref="A18:H18"/>
  </mergeCells>
  <phoneticPr fontId="0" type="noConversion"/>
  <hyperlinks>
    <hyperlink ref="A7" location="Intakes!A2" tooltip="Overall" display="Intakes" xr:uid="{00000000-0004-0000-0000-000000000000}"/>
    <hyperlink ref="A21:B21" r:id="rId1" display="See the workforce web pages." xr:uid="{00000000-0004-0000-0000-000001000000}"/>
    <hyperlink ref="A8" location="'In training'!A2" tooltip="Overall" display="In training" xr:uid="{00000000-0004-0000-0000-000002000000}"/>
    <hyperlink ref="A36" r:id="rId2" display="mailto:Datagroup@nes.scot.nhs.uk" xr:uid="{E860AE40-20A5-4D9B-8E19-55C5203ADE3D}"/>
    <hyperlink ref="A21" r:id="rId3" xr:uid="{88D146BF-D8B2-433A-B7A0-48867BB5776A}"/>
  </hyperlinks>
  <pageMargins left="0.39370078740157483" right="0.39370078740157483" top="0.39370078740157483" bottom="0.39370078740157483" header="0.51181102362204722" footer="0.51181102362204722"/>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E0C0A-3E04-4C5C-8264-793D7080B42F}">
  <dimension ref="A1:W70"/>
  <sheetViews>
    <sheetView showGridLines="0" topLeftCell="A2" zoomScale="90" zoomScaleNormal="90" workbookViewId="0">
      <pane xSplit="2" ySplit="6" topLeftCell="C8" activePane="bottomRight" state="frozen"/>
      <selection activeCell="A2" sqref="A2"/>
      <selection pane="topRight" activeCell="D2" sqref="D2"/>
      <selection pane="bottomLeft" activeCell="A8" sqref="A8"/>
      <selection pane="bottomRight" activeCell="A2" sqref="A2:B2"/>
    </sheetView>
  </sheetViews>
  <sheetFormatPr defaultColWidth="9.28515625" defaultRowHeight="15" x14ac:dyDescent="0.25"/>
  <cols>
    <col min="1" max="1" width="52.7109375" style="21" customWidth="1"/>
    <col min="2" max="2" width="58.7109375" style="18" bestFit="1" customWidth="1"/>
    <col min="3" max="14" width="15.7109375" style="18" customWidth="1"/>
    <col min="15" max="19" width="15.7109375" style="21" customWidth="1"/>
    <col min="20" max="23" width="15.7109375" style="22" customWidth="1"/>
    <col min="24" max="16384" width="9.28515625" style="22"/>
  </cols>
  <sheetData>
    <row r="1" spans="1:23" ht="15.6" x14ac:dyDescent="0.3">
      <c r="F1" s="19"/>
      <c r="G1" s="19"/>
      <c r="H1" s="19"/>
      <c r="L1" s="20"/>
      <c r="P1" s="20"/>
      <c r="T1" s="32" t="str">
        <f>Welcome!G1</f>
        <v>This is an NHS Education for Scotland Official Statistics release.</v>
      </c>
    </row>
    <row r="2" spans="1:23" ht="17.399999999999999" x14ac:dyDescent="0.3">
      <c r="A2" s="97" t="s">
        <v>0</v>
      </c>
      <c r="B2" s="97"/>
      <c r="F2" s="19"/>
      <c r="G2" s="19"/>
      <c r="H2" s="19"/>
      <c r="L2" s="20"/>
      <c r="P2" s="20"/>
      <c r="T2" s="32"/>
    </row>
    <row r="3" spans="1:23" x14ac:dyDescent="0.25">
      <c r="O3" s="18"/>
      <c r="P3" s="18"/>
    </row>
    <row r="4" spans="1:23" ht="21" x14ac:dyDescent="0.4">
      <c r="A4" s="31" t="s">
        <v>22</v>
      </c>
      <c r="C4" s="78"/>
      <c r="D4" s="23"/>
      <c r="E4" s="23"/>
      <c r="F4" s="23"/>
      <c r="G4" s="23"/>
      <c r="H4" s="23"/>
      <c r="I4" s="23"/>
      <c r="J4" s="23"/>
      <c r="K4" s="23"/>
      <c r="L4" s="23"/>
      <c r="M4" s="23"/>
      <c r="N4" s="23"/>
      <c r="O4" s="23"/>
      <c r="P4" s="23"/>
    </row>
    <row r="5" spans="1:23" x14ac:dyDescent="0.25">
      <c r="A5" s="24"/>
    </row>
    <row r="6" spans="1:23" x14ac:dyDescent="0.25">
      <c r="A6" s="24"/>
      <c r="B6" s="23"/>
      <c r="C6" s="69" t="s">
        <v>59</v>
      </c>
      <c r="D6" s="69" t="s">
        <v>60</v>
      </c>
      <c r="E6" s="69" t="s">
        <v>61</v>
      </c>
      <c r="F6" s="69" t="s">
        <v>62</v>
      </c>
      <c r="G6" s="69" t="s">
        <v>63</v>
      </c>
      <c r="H6" s="69" t="s">
        <v>64</v>
      </c>
      <c r="I6" s="69" t="s">
        <v>65</v>
      </c>
      <c r="J6" s="69" t="s">
        <v>66</v>
      </c>
      <c r="K6" s="69" t="s">
        <v>67</v>
      </c>
      <c r="L6" s="69" t="s">
        <v>68</v>
      </c>
      <c r="M6" s="69" t="s">
        <v>69</v>
      </c>
      <c r="N6" s="69" t="s">
        <v>70</v>
      </c>
      <c r="O6" s="69" t="s">
        <v>71</v>
      </c>
      <c r="P6" s="69" t="s">
        <v>72</v>
      </c>
      <c r="Q6" s="69" t="s">
        <v>73</v>
      </c>
      <c r="R6" s="69" t="s">
        <v>74</v>
      </c>
      <c r="S6" s="69" t="s">
        <v>75</v>
      </c>
      <c r="T6" s="69" t="s">
        <v>76</v>
      </c>
      <c r="U6" s="69" t="s">
        <v>77</v>
      </c>
      <c r="V6" s="69" t="s">
        <v>78</v>
      </c>
      <c r="W6" s="69" t="s">
        <v>57</v>
      </c>
    </row>
    <row r="7" spans="1:23" hidden="1" x14ac:dyDescent="0.25">
      <c r="A7" s="36"/>
      <c r="B7" s="37"/>
      <c r="C7" s="38">
        <v>2</v>
      </c>
      <c r="D7" s="38">
        <v>3</v>
      </c>
      <c r="E7" s="38">
        <v>4</v>
      </c>
      <c r="F7" s="38">
        <v>5</v>
      </c>
      <c r="G7" s="38">
        <v>6</v>
      </c>
      <c r="H7" s="38">
        <v>7</v>
      </c>
      <c r="I7" s="38">
        <v>8</v>
      </c>
      <c r="J7" s="38">
        <v>9</v>
      </c>
      <c r="K7" s="38">
        <v>10</v>
      </c>
      <c r="L7" s="38">
        <v>11</v>
      </c>
      <c r="M7" s="44">
        <v>12</v>
      </c>
      <c r="N7" s="44">
        <v>13</v>
      </c>
      <c r="O7" s="44">
        <v>14</v>
      </c>
      <c r="P7" s="44">
        <v>15</v>
      </c>
      <c r="Q7" s="44">
        <v>16</v>
      </c>
      <c r="R7" s="44">
        <v>17</v>
      </c>
      <c r="S7" s="44">
        <v>18</v>
      </c>
      <c r="T7" s="44">
        <v>19</v>
      </c>
      <c r="U7" s="44">
        <v>20</v>
      </c>
      <c r="V7" s="45">
        <v>21</v>
      </c>
      <c r="W7" s="45">
        <v>22</v>
      </c>
    </row>
    <row r="8" spans="1:23" x14ac:dyDescent="0.25">
      <c r="A8" s="98" t="s">
        <v>43</v>
      </c>
      <c r="B8" s="99"/>
      <c r="C8" s="50">
        <f>C9+C17+C25+C33+C40+C48</f>
        <v>3768</v>
      </c>
      <c r="D8" s="50">
        <f t="shared" ref="D8:V8" si="0">D9+D17+D25+D33+D40+D48</f>
        <v>3919</v>
      </c>
      <c r="E8" s="50">
        <f t="shared" si="0"/>
        <v>3905</v>
      </c>
      <c r="F8" s="50">
        <f t="shared" si="0"/>
        <v>3984</v>
      </c>
      <c r="G8" s="50">
        <f t="shared" si="0"/>
        <v>3889</v>
      </c>
      <c r="H8" s="50">
        <f t="shared" si="0"/>
        <v>3840</v>
      </c>
      <c r="I8" s="50">
        <f t="shared" si="0"/>
        <v>3544</v>
      </c>
      <c r="J8" s="50">
        <f t="shared" si="0"/>
        <v>3525</v>
      </c>
      <c r="K8" s="50">
        <f t="shared" si="0"/>
        <v>3449</v>
      </c>
      <c r="L8" s="50">
        <f t="shared" si="0"/>
        <v>3562</v>
      </c>
      <c r="M8" s="51">
        <f t="shared" si="0"/>
        <v>3622</v>
      </c>
      <c r="N8" s="51">
        <f t="shared" si="0"/>
        <v>3148</v>
      </c>
      <c r="O8" s="51">
        <f t="shared" si="0"/>
        <v>2791</v>
      </c>
      <c r="P8" s="51">
        <f t="shared" si="0"/>
        <v>3003</v>
      </c>
      <c r="Q8" s="51">
        <f t="shared" si="0"/>
        <v>3277</v>
      </c>
      <c r="R8" s="51">
        <f t="shared" si="0"/>
        <v>3246</v>
      </c>
      <c r="S8" s="51">
        <f t="shared" si="0"/>
        <v>3292</v>
      </c>
      <c r="T8" s="51">
        <f t="shared" si="0"/>
        <v>3521</v>
      </c>
      <c r="U8" s="51">
        <f t="shared" si="0"/>
        <v>3663</v>
      </c>
      <c r="V8" s="51">
        <f t="shared" si="0"/>
        <v>4002</v>
      </c>
      <c r="W8" s="51">
        <f>W9+W17+W25+W33+W40+W42+W44+W46+W48</f>
        <v>4802</v>
      </c>
    </row>
    <row r="9" spans="1:23" x14ac:dyDescent="0.25">
      <c r="A9" s="94" t="s">
        <v>27</v>
      </c>
      <c r="B9" s="33" t="s">
        <v>43</v>
      </c>
      <c r="C9" s="50">
        <f>SUM(C10:C16)</f>
        <v>2567</v>
      </c>
      <c r="D9" s="50">
        <f t="shared" ref="D9:W9" si="1">SUM(D10:D16)</f>
        <v>2735</v>
      </c>
      <c r="E9" s="50">
        <f t="shared" si="1"/>
        <v>2756</v>
      </c>
      <c r="F9" s="50">
        <f t="shared" si="1"/>
        <v>2826</v>
      </c>
      <c r="G9" s="50">
        <f t="shared" si="1"/>
        <v>2750</v>
      </c>
      <c r="H9" s="50">
        <f t="shared" si="1"/>
        <v>2820</v>
      </c>
      <c r="I9" s="50">
        <f t="shared" si="1"/>
        <v>2531</v>
      </c>
      <c r="J9" s="50">
        <f t="shared" si="1"/>
        <v>2487</v>
      </c>
      <c r="K9" s="50">
        <f t="shared" si="1"/>
        <v>2480</v>
      </c>
      <c r="L9" s="50">
        <f t="shared" si="1"/>
        <v>2565</v>
      </c>
      <c r="M9" s="51">
        <f t="shared" si="1"/>
        <v>2592</v>
      </c>
      <c r="N9" s="51">
        <f t="shared" si="1"/>
        <v>2306</v>
      </c>
      <c r="O9" s="51">
        <f t="shared" si="1"/>
        <v>1956</v>
      </c>
      <c r="P9" s="51">
        <f t="shared" si="1"/>
        <v>2064</v>
      </c>
      <c r="Q9" s="51">
        <f t="shared" si="1"/>
        <v>2256</v>
      </c>
      <c r="R9" s="51">
        <f t="shared" si="1"/>
        <v>2192</v>
      </c>
      <c r="S9" s="51">
        <f t="shared" si="1"/>
        <v>2219</v>
      </c>
      <c r="T9" s="51">
        <f t="shared" si="1"/>
        <v>2351</v>
      </c>
      <c r="U9" s="51">
        <f t="shared" si="1"/>
        <v>2443</v>
      </c>
      <c r="V9" s="51">
        <f t="shared" si="1"/>
        <v>2607</v>
      </c>
      <c r="W9" s="51">
        <f t="shared" si="1"/>
        <v>3092</v>
      </c>
    </row>
    <row r="10" spans="1:23" x14ac:dyDescent="0.25">
      <c r="A10" s="95"/>
      <c r="B10" s="41" t="s">
        <v>28</v>
      </c>
      <c r="C10" s="52">
        <f>VLOOKUP(_xlfn.CONCAT("Pre-Registration",$A$9,$B10,"Intake"),Data!$E$1:$Z$73,C$7,FALSE)</f>
        <v>1828</v>
      </c>
      <c r="D10" s="52">
        <f>VLOOKUP(_xlfn.CONCAT("Pre-Registration",$A$9,$B10,"Intake"),Data!$E$1:$Z$73,D$7,FALSE)</f>
        <v>2061</v>
      </c>
      <c r="E10" s="52">
        <f>VLOOKUP(_xlfn.CONCAT("Pre-Registration",$A$9,$B10,"Intake"),Data!$E$1:$Z$73,E$7,FALSE)</f>
        <v>2152</v>
      </c>
      <c r="F10" s="52">
        <f>VLOOKUP(_xlfn.CONCAT("Pre-Registration",$A$9,$B10,"Intake"),Data!$E$1:$Z$73,F$7,FALSE)</f>
        <v>2204</v>
      </c>
      <c r="G10" s="52">
        <f>VLOOKUP(_xlfn.CONCAT("Pre-Registration",$A$9,$B10,"Intake"),Data!$E$1:$Z$73,G$7,FALSE)</f>
        <v>2205</v>
      </c>
      <c r="H10" s="52">
        <f>VLOOKUP(_xlfn.CONCAT("Pre-Registration",$A$9,$B10,"Intake"),Data!$E$1:$Z$73,H$7,FALSE)</f>
        <v>2190</v>
      </c>
      <c r="I10" s="52">
        <f>VLOOKUP(_xlfn.CONCAT("Pre-Registration",$A$9,$B10,"Intake"),Data!$E$1:$Z$73,I$7,FALSE)</f>
        <v>1976</v>
      </c>
      <c r="J10" s="52">
        <f>VLOOKUP(_xlfn.CONCAT("Pre-Registration",$A$9,$B10,"Intake"),Data!$E$1:$Z$73,J$7,FALSE)</f>
        <v>1996</v>
      </c>
      <c r="K10" s="52">
        <f>VLOOKUP(_xlfn.CONCAT("Pre-Registration",$A$9,$B10,"Intake"),Data!$E$1:$Z$73,K$7,FALSE)</f>
        <v>1981</v>
      </c>
      <c r="L10" s="52">
        <f>VLOOKUP(_xlfn.CONCAT("Pre-Registration",$A$9,$B10,"Intake"),Data!$E$1:$Z$73,L$7,FALSE)</f>
        <v>2102</v>
      </c>
      <c r="M10" s="53">
        <f>VLOOKUP(_xlfn.CONCAT("Pre-Registration",$A$9,$B10,"Intake"),Data!$E$1:$Z$73,M$7,FALSE)</f>
        <v>2038</v>
      </c>
      <c r="N10" s="53">
        <f>VLOOKUP(_xlfn.CONCAT("Pre-Registration",$A$9,$B10,"Intake"),Data!$E$1:$Z$73,N$7,FALSE)</f>
        <v>1851</v>
      </c>
      <c r="O10" s="53">
        <f>VLOOKUP(_xlfn.CONCAT("Pre-Registration",$A$9,$B10,"Intake"),Data!$E$1:$Z$73,O$7,FALSE)</f>
        <v>1539</v>
      </c>
      <c r="P10" s="53">
        <f>VLOOKUP(_xlfn.CONCAT("Pre-Registration",$A$9,$B10,"Intake"),Data!$E$1:$Z$73,P$7,FALSE)</f>
        <v>1678</v>
      </c>
      <c r="Q10" s="53">
        <f>VLOOKUP(_xlfn.CONCAT("Pre-Registration",$A$9,$B10,"Intake"),Data!$E$1:$Z$73,Q$7,FALSE)</f>
        <v>1880</v>
      </c>
      <c r="R10" s="53">
        <f>VLOOKUP(_xlfn.CONCAT("Pre-Registration",$A$9,$B10,"Intake"),Data!$E$1:$Z$73,R$7,FALSE)</f>
        <v>1843</v>
      </c>
      <c r="S10" s="53">
        <f>VLOOKUP(_xlfn.CONCAT("Pre-Registration",$A$9,$B10,"Intake"),Data!$E$1:$Z$73,S$7,FALSE)</f>
        <v>1875</v>
      </c>
      <c r="T10" s="53">
        <f>VLOOKUP(_xlfn.CONCAT("Pre-Registration",$A$9,$B10,"Intake"),Data!$E$1:$Z$73,T$7,FALSE)</f>
        <v>1915</v>
      </c>
      <c r="U10" s="53">
        <f>VLOOKUP(_xlfn.CONCAT("Pre-Registration",$A$9,$B10,"Intake"),Data!$E$1:$Z$73,U$7,FALSE)</f>
        <v>1941</v>
      </c>
      <c r="V10" s="53">
        <f>VLOOKUP(_xlfn.CONCAT("Pre-Registration",$A$9,$B10,"Intake"),Data!$E$1:$Z$73,V$7,FALSE)</f>
        <v>1991</v>
      </c>
      <c r="W10" s="53">
        <f>VLOOKUP(_xlfn.CONCAT("Pre-Registration",$A$9,$B10,"Intake"),Data!$E$1:$Z$73,W$7,FALSE)</f>
        <v>2417</v>
      </c>
    </row>
    <row r="11" spans="1:23" x14ac:dyDescent="0.25">
      <c r="A11" s="95"/>
      <c r="B11" s="41" t="s">
        <v>34</v>
      </c>
      <c r="C11" s="52">
        <f>VLOOKUP(_xlfn.CONCAT("Pre-Registration",$A$9,$B11,"Intake"),Data!$E$1:$Z$73,C$7,FALSE)</f>
        <v>258</v>
      </c>
      <c r="D11" s="52">
        <f>VLOOKUP(_xlfn.CONCAT("Pre-Registration",$A$9,$B11,"Intake"),Data!$E$1:$Z$73,D$7,FALSE)</f>
        <v>247</v>
      </c>
      <c r="E11" s="52">
        <f>VLOOKUP(_xlfn.CONCAT("Pre-Registration",$A$9,$B11,"Intake"),Data!$E$1:$Z$73,E$7,FALSE)</f>
        <v>264</v>
      </c>
      <c r="F11" s="52">
        <f>VLOOKUP(_xlfn.CONCAT("Pre-Registration",$A$9,$B11,"Intake"),Data!$E$1:$Z$73,F$7,FALSE)</f>
        <v>254</v>
      </c>
      <c r="G11" s="52">
        <f>VLOOKUP(_xlfn.CONCAT("Pre-Registration",$A$9,$B11,"Intake"),Data!$E$1:$Z$73,G$7,FALSE)</f>
        <v>280</v>
      </c>
      <c r="H11" s="52">
        <f>VLOOKUP(_xlfn.CONCAT("Pre-Registration",$A$9,$B11,"Intake"),Data!$E$1:$Z$73,H$7,FALSE)</f>
        <v>297</v>
      </c>
      <c r="I11" s="52">
        <f>VLOOKUP(_xlfn.CONCAT("Pre-Registration",$A$9,$B11,"Intake"),Data!$E$1:$Z$73,I$7,FALSE)</f>
        <v>290</v>
      </c>
      <c r="J11" s="52">
        <f>VLOOKUP(_xlfn.CONCAT("Pre-Registration",$A$9,$B11,"Intake"),Data!$E$1:$Z$73,J$7,FALSE)</f>
        <v>265</v>
      </c>
      <c r="K11" s="52">
        <f>VLOOKUP(_xlfn.CONCAT("Pre-Registration",$A$9,$B11,"Intake"),Data!$E$1:$Z$73,K$7,FALSE)</f>
        <v>279</v>
      </c>
      <c r="L11" s="52">
        <f>VLOOKUP(_xlfn.CONCAT("Pre-Registration",$A$9,$B11,"Intake"),Data!$E$1:$Z$73,L$7,FALSE)</f>
        <v>274</v>
      </c>
      <c r="M11" s="53">
        <f>VLOOKUP(_xlfn.CONCAT("Pre-Registration",$A$9,$B11,"Intake"),Data!$E$1:$Z$73,M$7,FALSE)</f>
        <v>322</v>
      </c>
      <c r="N11" s="53">
        <f>VLOOKUP(_xlfn.CONCAT("Pre-Registration",$A$9,$B11,"Intake"),Data!$E$1:$Z$73,N$7,FALSE)</f>
        <v>256</v>
      </c>
      <c r="O11" s="53">
        <f>VLOOKUP(_xlfn.CONCAT("Pre-Registration",$A$9,$B11,"Intake"),Data!$E$1:$Z$73,O$7,FALSE)</f>
        <v>260</v>
      </c>
      <c r="P11" s="53">
        <f>VLOOKUP(_xlfn.CONCAT("Pre-Registration",$A$9,$B11,"Intake"),Data!$E$1:$Z$73,P$7,FALSE)</f>
        <v>202</v>
      </c>
      <c r="Q11" s="53">
        <f>VLOOKUP(_xlfn.CONCAT("Pre-Registration",$A$9,$B11,"Intake"),Data!$E$1:$Z$73,Q$7,FALSE)</f>
        <v>206</v>
      </c>
      <c r="R11" s="53">
        <f>VLOOKUP(_xlfn.CONCAT("Pre-Registration",$A$9,$B11,"Intake"),Data!$E$1:$Z$73,R$7,FALSE)</f>
        <v>167</v>
      </c>
      <c r="S11" s="53">
        <f>VLOOKUP(_xlfn.CONCAT("Pre-Registration",$A$9,$B11,"Intake"),Data!$E$1:$Z$73,S$7,FALSE)</f>
        <v>198</v>
      </c>
      <c r="T11" s="53">
        <f>VLOOKUP(_xlfn.CONCAT("Pre-Registration",$A$9,$B11,"Intake"),Data!$E$1:$Z$73,T$7,FALSE)</f>
        <v>253</v>
      </c>
      <c r="U11" s="53">
        <f>VLOOKUP(_xlfn.CONCAT("Pre-Registration",$A$9,$B11,"Intake"),Data!$E$1:$Z$73,U$7,FALSE)</f>
        <v>279</v>
      </c>
      <c r="V11" s="53">
        <f>VLOOKUP(_xlfn.CONCAT("Pre-Registration",$A$9,$B11,"Intake"),Data!$E$1:$Z$73,V$7,FALSE)</f>
        <v>392</v>
      </c>
      <c r="W11" s="53">
        <f>VLOOKUP(_xlfn.CONCAT("Pre-Registration",$A$9,$B11,"Intake"),Data!$E$1:$Z$73,W$7,FALSE)</f>
        <v>328</v>
      </c>
    </row>
    <row r="12" spans="1:23" x14ac:dyDescent="0.25">
      <c r="A12" s="95"/>
      <c r="B12" s="41" t="s">
        <v>38</v>
      </c>
      <c r="C12" s="52">
        <f>VLOOKUP(_xlfn.CONCAT("Pre-Registration",$A$9,$B12,"Intake"),Data!$E$1:$Z$73,C$7,FALSE)</f>
        <v>0</v>
      </c>
      <c r="D12" s="52">
        <f>VLOOKUP(_xlfn.CONCAT("Pre-Registration",$A$9,$B12,"Intake"),Data!$E$1:$Z$73,D$7,FALSE)</f>
        <v>0</v>
      </c>
      <c r="E12" s="52">
        <f>VLOOKUP(_xlfn.CONCAT("Pre-Registration",$A$9,$B12,"Intake"),Data!$E$1:$Z$73,E$7,FALSE)</f>
        <v>0</v>
      </c>
      <c r="F12" s="52">
        <f>VLOOKUP(_xlfn.CONCAT("Pre-Registration",$A$9,$B12,"Intake"),Data!$E$1:$Z$73,F$7,FALSE)</f>
        <v>0</v>
      </c>
      <c r="G12" s="52">
        <f>VLOOKUP(_xlfn.CONCAT("Pre-Registration",$A$9,$B12,"Intake"),Data!$E$1:$Z$73,G$7,FALSE)</f>
        <v>0</v>
      </c>
      <c r="H12" s="52">
        <f>VLOOKUP(_xlfn.CONCAT("Pre-Registration",$A$9,$B12,"Intake"),Data!$E$1:$Z$73,H$7,FALSE)</f>
        <v>0</v>
      </c>
      <c r="I12" s="52">
        <f>VLOOKUP(_xlfn.CONCAT("Pre-Registration",$A$9,$B12,"Intake"),Data!$E$1:$Z$73,I$7,FALSE)</f>
        <v>0</v>
      </c>
      <c r="J12" s="52">
        <f>VLOOKUP(_xlfn.CONCAT("Pre-Registration",$A$9,$B12,"Intake"),Data!$E$1:$Z$73,J$7,FALSE)</f>
        <v>0</v>
      </c>
      <c r="K12" s="52">
        <f>VLOOKUP(_xlfn.CONCAT("Pre-Registration",$A$9,$B12,"Intake"),Data!$E$1:$Z$73,K$7,FALSE)</f>
        <v>0</v>
      </c>
      <c r="L12" s="52">
        <f>VLOOKUP(_xlfn.CONCAT("Pre-Registration",$A$9,$B12,"Intake"),Data!$E$1:$Z$73,L$7,FALSE)</f>
        <v>0</v>
      </c>
      <c r="M12" s="53">
        <f>VLOOKUP(_xlfn.CONCAT("Pre-Registration",$A$9,$B12,"Intake"),Data!$E$1:$Z$73,M$7,FALSE)</f>
        <v>14</v>
      </c>
      <c r="N12" s="53">
        <f>VLOOKUP(_xlfn.CONCAT("Pre-Registration",$A$9,$B12,"Intake"),Data!$E$1:$Z$73,N$7,FALSE)</f>
        <v>17</v>
      </c>
      <c r="O12" s="53">
        <f>VLOOKUP(_xlfn.CONCAT("Pre-Registration",$A$9,$B12,"Intake"),Data!$E$1:$Z$73,O$7,FALSE)</f>
        <v>13</v>
      </c>
      <c r="P12" s="53">
        <f>VLOOKUP(_xlfn.CONCAT("Pre-Registration",$A$9,$B12,"Intake"),Data!$E$1:$Z$73,P$7,FALSE)</f>
        <v>30</v>
      </c>
      <c r="Q12" s="53">
        <f>VLOOKUP(_xlfn.CONCAT("Pre-Registration",$A$9,$B12,"Intake"),Data!$E$1:$Z$73,Q$7,FALSE)</f>
        <v>22</v>
      </c>
      <c r="R12" s="53">
        <f>VLOOKUP(_xlfn.CONCAT("Pre-Registration",$A$9,$B12,"Intake"),Data!$E$1:$Z$73,R$7,FALSE)</f>
        <v>23</v>
      </c>
      <c r="S12" s="53">
        <f>VLOOKUP(_xlfn.CONCAT("Pre-Registration",$A$9,$B12,"Intake"),Data!$E$1:$Z$73,S$7,FALSE)</f>
        <v>41</v>
      </c>
      <c r="T12" s="53">
        <f>VLOOKUP(_xlfn.CONCAT("Pre-Registration",$A$9,$B12,"Intake"),Data!$E$1:$Z$73,T$7,FALSE)</f>
        <v>62</v>
      </c>
      <c r="U12" s="53">
        <f>VLOOKUP(_xlfn.CONCAT("Pre-Registration",$A$9,$B12,"Intake"),Data!$E$1:$Z$73,U$7,FALSE)</f>
        <v>70</v>
      </c>
      <c r="V12" s="53">
        <f>VLOOKUP(_xlfn.CONCAT("Pre-Registration",$A$9,$B12,"Intake"),Data!$E$1:$Z$73,V$7,FALSE)</f>
        <v>84</v>
      </c>
      <c r="W12" s="53">
        <f>VLOOKUP(_xlfn.CONCAT("Pre-Registration",$A$9,$B12,"Intake"),Data!$E$1:$Z$73,W$7,FALSE)</f>
        <v>190</v>
      </c>
    </row>
    <row r="13" spans="1:23" x14ac:dyDescent="0.25">
      <c r="A13" s="95"/>
      <c r="B13" s="41" t="s">
        <v>36</v>
      </c>
      <c r="C13" s="52">
        <f>VLOOKUP(_xlfn.CONCAT("Pre-Registration",$A$9,$B13,"Intake"),Data!$E$1:$Z$73,C$7,FALSE)</f>
        <v>115</v>
      </c>
      <c r="D13" s="52">
        <f>VLOOKUP(_xlfn.CONCAT("Pre-Registration",$A$9,$B13,"Intake"),Data!$E$1:$Z$73,D$7,FALSE)</f>
        <v>84</v>
      </c>
      <c r="E13" s="52">
        <f>VLOOKUP(_xlfn.CONCAT("Pre-Registration",$A$9,$B13,"Intake"),Data!$E$1:$Z$73,E$7,FALSE)</f>
        <v>1</v>
      </c>
      <c r="F13" s="52">
        <f>VLOOKUP(_xlfn.CONCAT("Pre-Registration",$A$9,$B13,"Intake"),Data!$E$1:$Z$73,F$7,FALSE)</f>
        <v>52</v>
      </c>
      <c r="G13" s="52">
        <f>VLOOKUP(_xlfn.CONCAT("Pre-Registration",$A$9,$B13,"Intake"),Data!$E$1:$Z$73,G$7,FALSE)</f>
        <v>32</v>
      </c>
      <c r="H13" s="52">
        <f>VLOOKUP(_xlfn.CONCAT("Pre-Registration",$A$9,$B13,"Intake"),Data!$E$1:$Z$73,H$7,FALSE)</f>
        <v>41</v>
      </c>
      <c r="I13" s="52">
        <f>VLOOKUP(_xlfn.CONCAT("Pre-Registration",$A$9,$B13,"Intake"),Data!$E$1:$Z$73,I$7,FALSE)</f>
        <v>47</v>
      </c>
      <c r="J13" s="52">
        <f>VLOOKUP(_xlfn.CONCAT("Pre-Registration",$A$9,$B13,"Intake"),Data!$E$1:$Z$73,J$7,FALSE)</f>
        <v>33</v>
      </c>
      <c r="K13" s="52">
        <f>VLOOKUP(_xlfn.CONCAT("Pre-Registration",$A$9,$B13,"Intake"),Data!$E$1:$Z$73,K$7,FALSE)</f>
        <v>32</v>
      </c>
      <c r="L13" s="52">
        <f>VLOOKUP(_xlfn.CONCAT("Pre-Registration",$A$9,$B13,"Intake"),Data!$E$1:$Z$73,L$7,FALSE)</f>
        <v>52</v>
      </c>
      <c r="M13" s="53">
        <f>VLOOKUP(_xlfn.CONCAT("Pre-Registration",$A$9,$B13,"Intake"),Data!$E$1:$Z$73,M$7,FALSE)</f>
        <v>38</v>
      </c>
      <c r="N13" s="53">
        <f>VLOOKUP(_xlfn.CONCAT("Pre-Registration",$A$9,$B13,"Intake"),Data!$E$1:$Z$73,N$7,FALSE)</f>
        <v>48</v>
      </c>
      <c r="O13" s="53">
        <f>VLOOKUP(_xlfn.CONCAT("Pre-Registration",$A$9,$B13,"Intake"),Data!$E$1:$Z$73,O$7,FALSE)</f>
        <v>28</v>
      </c>
      <c r="P13" s="53">
        <f>VLOOKUP(_xlfn.CONCAT("Pre-Registration",$A$9,$B13,"Intake"),Data!$E$1:$Z$73,P$7,FALSE)</f>
        <v>30</v>
      </c>
      <c r="Q13" s="53">
        <f>VLOOKUP(_xlfn.CONCAT("Pre-Registration",$A$9,$B13,"Intake"),Data!$E$1:$Z$73,Q$7,FALSE)</f>
        <v>17</v>
      </c>
      <c r="R13" s="53">
        <f>VLOOKUP(_xlfn.CONCAT("Pre-Registration",$A$9,$B13,"Intake"),Data!$E$1:$Z$73,R$7,FALSE)</f>
        <v>29</v>
      </c>
      <c r="S13" s="53">
        <f>VLOOKUP(_xlfn.CONCAT("Pre-Registration",$A$9,$B13,"Intake"),Data!$E$1:$Z$73,S$7,FALSE)</f>
        <v>0</v>
      </c>
      <c r="T13" s="53">
        <f>VLOOKUP(_xlfn.CONCAT("Pre-Registration",$A$9,$B13,"Intake"),Data!$E$1:$Z$73,T$7,FALSE)</f>
        <v>0</v>
      </c>
      <c r="U13" s="53">
        <f>VLOOKUP(_xlfn.CONCAT("Pre-Registration",$A$9,$B13,"Intake"),Data!$E$1:$Z$73,U$7,FALSE)</f>
        <v>0</v>
      </c>
      <c r="V13" s="53">
        <f>VLOOKUP(_xlfn.CONCAT("Pre-Registration",$A$9,$B13,"Intake"),Data!$E$1:$Z$73,V$7,FALSE)</f>
        <v>0</v>
      </c>
      <c r="W13" s="53">
        <f>VLOOKUP(_xlfn.CONCAT("Pre-Registration",$A$9,$B13,"Intake"),Data!$E$1:$Z$73,W$7,FALSE)</f>
        <v>0</v>
      </c>
    </row>
    <row r="14" spans="1:23" x14ac:dyDescent="0.25">
      <c r="A14" s="95"/>
      <c r="B14" s="41" t="s">
        <v>32</v>
      </c>
      <c r="C14" s="52">
        <f>VLOOKUP(_xlfn.CONCAT("Pre-Registration",$A$9,$B14,"Intake"),Data!$E$1:$Z$73,C$7,FALSE)</f>
        <v>0</v>
      </c>
      <c r="D14" s="52">
        <f>VLOOKUP(_xlfn.CONCAT("Pre-Registration",$A$9,$B14,"Intake"),Data!$E$1:$Z$73,D$7,FALSE)</f>
        <v>0</v>
      </c>
      <c r="E14" s="52">
        <f>VLOOKUP(_xlfn.CONCAT("Pre-Registration",$A$9,$B14,"Intake"),Data!$E$1:$Z$73,E$7,FALSE)</f>
        <v>0</v>
      </c>
      <c r="F14" s="52">
        <f>VLOOKUP(_xlfn.CONCAT("Pre-Registration",$A$9,$B14,"Intake"),Data!$E$1:$Z$73,F$7,FALSE)</f>
        <v>50</v>
      </c>
      <c r="G14" s="52">
        <f>VLOOKUP(_xlfn.CONCAT("Pre-Registration",$A$9,$B14,"Intake"),Data!$E$1:$Z$73,G$7,FALSE)</f>
        <v>147</v>
      </c>
      <c r="H14" s="52">
        <f>VLOOKUP(_xlfn.CONCAT("Pre-Registration",$A$9,$B14,"Intake"),Data!$E$1:$Z$73,H$7,FALSE)</f>
        <v>159</v>
      </c>
      <c r="I14" s="52">
        <f>VLOOKUP(_xlfn.CONCAT("Pre-Registration",$A$9,$B14,"Intake"),Data!$E$1:$Z$73,I$7,FALSE)</f>
        <v>158</v>
      </c>
      <c r="J14" s="52">
        <f>VLOOKUP(_xlfn.CONCAT("Pre-Registration",$A$9,$B14,"Intake"),Data!$E$1:$Z$73,J$7,FALSE)</f>
        <v>133</v>
      </c>
      <c r="K14" s="52">
        <f>VLOOKUP(_xlfn.CONCAT("Pre-Registration",$A$9,$B14,"Intake"),Data!$E$1:$Z$73,K$7,FALSE)</f>
        <v>137</v>
      </c>
      <c r="L14" s="52">
        <f>VLOOKUP(_xlfn.CONCAT("Pre-Registration",$A$9,$B14,"Intake"),Data!$E$1:$Z$73,L$7,FALSE)</f>
        <v>98</v>
      </c>
      <c r="M14" s="53">
        <f>VLOOKUP(_xlfn.CONCAT("Pre-Registration",$A$9,$B14,"Intake"),Data!$E$1:$Z$73,M$7,FALSE)</f>
        <v>120</v>
      </c>
      <c r="N14" s="53">
        <f>VLOOKUP(_xlfn.CONCAT("Pre-Registration",$A$9,$B14,"Intake"),Data!$E$1:$Z$73,N$7,FALSE)</f>
        <v>98</v>
      </c>
      <c r="O14" s="53">
        <f>VLOOKUP(_xlfn.CONCAT("Pre-Registration",$A$9,$B14,"Intake"),Data!$E$1:$Z$73,O$7,FALSE)</f>
        <v>86</v>
      </c>
      <c r="P14" s="53">
        <f>VLOOKUP(_xlfn.CONCAT("Pre-Registration",$A$9,$B14,"Intake"),Data!$E$1:$Z$73,P$7,FALSE)</f>
        <v>89</v>
      </c>
      <c r="Q14" s="53">
        <f>VLOOKUP(_xlfn.CONCAT("Pre-Registration",$A$9,$B14,"Intake"),Data!$E$1:$Z$73,Q$7,FALSE)</f>
        <v>100</v>
      </c>
      <c r="R14" s="53">
        <f>VLOOKUP(_xlfn.CONCAT("Pre-Registration",$A$9,$B14,"Intake"),Data!$E$1:$Z$73,R$7,FALSE)</f>
        <v>107</v>
      </c>
      <c r="S14" s="53">
        <f>VLOOKUP(_xlfn.CONCAT("Pre-Registration",$A$9,$B14,"Intake"),Data!$E$1:$Z$73,S$7,FALSE)</f>
        <v>104</v>
      </c>
      <c r="T14" s="53">
        <f>VLOOKUP(_xlfn.CONCAT("Pre-Registration",$A$9,$B14,"Intake"),Data!$E$1:$Z$73,T$7,FALSE)</f>
        <v>120</v>
      </c>
      <c r="U14" s="53">
        <f>VLOOKUP(_xlfn.CONCAT("Pre-Registration",$A$9,$B14,"Intake"),Data!$E$1:$Z$73,U$7,FALSE)</f>
        <v>148</v>
      </c>
      <c r="V14" s="53">
        <f>VLOOKUP(_xlfn.CONCAT("Pre-Registration",$A$9,$B14,"Intake"),Data!$E$1:$Z$73,V$7,FALSE)</f>
        <v>136</v>
      </c>
      <c r="W14" s="53">
        <f>VLOOKUP(_xlfn.CONCAT("Pre-Registration",$A$9,$B14,"Intake"),Data!$E$1:$Z$73,W$7,FALSE)</f>
        <v>140</v>
      </c>
    </row>
    <row r="15" spans="1:23" x14ac:dyDescent="0.25">
      <c r="A15" s="95"/>
      <c r="B15" s="41" t="s">
        <v>39</v>
      </c>
      <c r="C15" s="52">
        <f>VLOOKUP(_xlfn.CONCAT("Pre-Registration",$A$9,$B15,"Intake"),Data!$E$1:$Z$73,C$7,FALSE)</f>
        <v>0</v>
      </c>
      <c r="D15" s="52">
        <f>VLOOKUP(_xlfn.CONCAT("Pre-Registration",$A$9,$B15,"Intake"),Data!$E$1:$Z$73,D$7,FALSE)</f>
        <v>0</v>
      </c>
      <c r="E15" s="52">
        <f>VLOOKUP(_xlfn.CONCAT("Pre-Registration",$A$9,$B15,"Intake"),Data!$E$1:$Z$73,E$7,FALSE)</f>
        <v>0</v>
      </c>
      <c r="F15" s="52">
        <f>VLOOKUP(_xlfn.CONCAT("Pre-Registration",$A$9,$B15,"Intake"),Data!$E$1:$Z$73,F$7,FALSE)</f>
        <v>0</v>
      </c>
      <c r="G15" s="52">
        <f>VLOOKUP(_xlfn.CONCAT("Pre-Registration",$A$9,$B15,"Intake"),Data!$E$1:$Z$73,G$7,FALSE)</f>
        <v>0</v>
      </c>
      <c r="H15" s="52">
        <f>VLOOKUP(_xlfn.CONCAT("Pre-Registration",$A$9,$B15,"Intake"),Data!$E$1:$Z$73,H$7,FALSE)</f>
        <v>0</v>
      </c>
      <c r="I15" s="52">
        <f>VLOOKUP(_xlfn.CONCAT("Pre-Registration",$A$9,$B15,"Intake"),Data!$E$1:$Z$73,I$7,FALSE)</f>
        <v>0</v>
      </c>
      <c r="J15" s="52">
        <f>VLOOKUP(_xlfn.CONCAT("Pre-Registration",$A$9,$B15,"Intake"),Data!$E$1:$Z$73,J$7,FALSE)</f>
        <v>0</v>
      </c>
      <c r="K15" s="52">
        <f>VLOOKUP(_xlfn.CONCAT("Pre-Registration",$A$9,$B15,"Intake"),Data!$E$1:$Z$73,K$7,FALSE)</f>
        <v>0</v>
      </c>
      <c r="L15" s="52">
        <f>VLOOKUP(_xlfn.CONCAT("Pre-Registration",$A$9,$B15,"Intake"),Data!$E$1:$Z$73,L$7,FALSE)</f>
        <v>0</v>
      </c>
      <c r="M15" s="53">
        <f>VLOOKUP(_xlfn.CONCAT("Pre-Registration",$A$9,$B15,"Intake"),Data!$E$1:$Z$73,M$7,FALSE)</f>
        <v>0</v>
      </c>
      <c r="N15" s="53">
        <f>VLOOKUP(_xlfn.CONCAT("Pre-Registration",$A$9,$B15,"Intake"),Data!$E$1:$Z$73,N$7,FALSE)</f>
        <v>0</v>
      </c>
      <c r="O15" s="53">
        <f>VLOOKUP(_xlfn.CONCAT("Pre-Registration",$A$9,$B15,"Intake"),Data!$E$1:$Z$73,O$7,FALSE)</f>
        <v>0</v>
      </c>
      <c r="P15" s="53">
        <f>VLOOKUP(_xlfn.CONCAT("Pre-Registration",$A$9,$B15,"Intake"),Data!$E$1:$Z$73,P$7,FALSE)</f>
        <v>0</v>
      </c>
      <c r="Q15" s="53">
        <f>VLOOKUP(_xlfn.CONCAT("Pre-Registration",$A$9,$B15,"Intake"),Data!$E$1:$Z$73,Q$7,FALSE)</f>
        <v>0</v>
      </c>
      <c r="R15" s="53">
        <f>VLOOKUP(_xlfn.CONCAT("Pre-Registration",$A$9,$B15,"Intake"),Data!$E$1:$Z$73,R$7,FALSE)</f>
        <v>0</v>
      </c>
      <c r="S15" s="53">
        <f>VLOOKUP(_xlfn.CONCAT("Pre-Registration",$A$9,$B15,"Intake"),Data!$E$1:$Z$73,S$7,FALSE)</f>
        <v>0</v>
      </c>
      <c r="T15" s="53">
        <f>VLOOKUP(_xlfn.CONCAT("Pre-Registration",$A$9,$B15,"Intake"),Data!$E$1:$Z$73,T$7,FALSE)</f>
        <v>1</v>
      </c>
      <c r="U15" s="53">
        <f>VLOOKUP(_xlfn.CONCAT("Pre-Registration",$A$9,$B15,"Intake"),Data!$E$1:$Z$73,U$7,FALSE)</f>
        <v>5</v>
      </c>
      <c r="V15" s="53">
        <f>VLOOKUP(_xlfn.CONCAT("Pre-Registration",$A$9,$B15,"Intake"),Data!$E$1:$Z$73,V$7,FALSE)</f>
        <v>4</v>
      </c>
      <c r="W15" s="53">
        <f>VLOOKUP(_xlfn.CONCAT("Pre-Registration",$A$9,$B15,"Intake"),Data!$E$1:$Z$73,W$7,FALSE)</f>
        <v>17</v>
      </c>
    </row>
    <row r="16" spans="1:23" x14ac:dyDescent="0.25">
      <c r="A16" s="95"/>
      <c r="B16" s="41" t="s">
        <v>33</v>
      </c>
      <c r="C16" s="52">
        <f>VLOOKUP(_xlfn.CONCAT("Pre-Registration",$A$9,$B16,"Intake"),Data!$E$1:$Z$73,C$7,FALSE)</f>
        <v>366</v>
      </c>
      <c r="D16" s="52">
        <f>VLOOKUP(_xlfn.CONCAT("Pre-Registration",$A$9,$B16,"Intake"),Data!$E$1:$Z$73,D$7,FALSE)</f>
        <v>343</v>
      </c>
      <c r="E16" s="52">
        <f>VLOOKUP(_xlfn.CONCAT("Pre-Registration",$A$9,$B16,"Intake"),Data!$E$1:$Z$73,E$7,FALSE)</f>
        <v>339</v>
      </c>
      <c r="F16" s="52">
        <f>VLOOKUP(_xlfn.CONCAT("Pre-Registration",$A$9,$B16,"Intake"),Data!$E$1:$Z$73,F$7,FALSE)</f>
        <v>266</v>
      </c>
      <c r="G16" s="52">
        <f>VLOOKUP(_xlfn.CONCAT("Pre-Registration",$A$9,$B16,"Intake"),Data!$E$1:$Z$73,G$7,FALSE)</f>
        <v>86</v>
      </c>
      <c r="H16" s="52">
        <f>VLOOKUP(_xlfn.CONCAT("Pre-Registration",$A$9,$B16,"Intake"),Data!$E$1:$Z$73,H$7,FALSE)</f>
        <v>133</v>
      </c>
      <c r="I16" s="52">
        <f>VLOOKUP(_xlfn.CONCAT("Pre-Registration",$A$9,$B16,"Intake"),Data!$E$1:$Z$73,I$7,FALSE)</f>
        <v>60</v>
      </c>
      <c r="J16" s="52">
        <f>VLOOKUP(_xlfn.CONCAT("Pre-Registration",$A$9,$B16,"Intake"),Data!$E$1:$Z$73,J$7,FALSE)</f>
        <v>60</v>
      </c>
      <c r="K16" s="52">
        <f>VLOOKUP(_xlfn.CONCAT("Pre-Registration",$A$9,$B16,"Intake"),Data!$E$1:$Z$73,K$7,FALSE)</f>
        <v>51</v>
      </c>
      <c r="L16" s="52">
        <f>VLOOKUP(_xlfn.CONCAT("Pre-Registration",$A$9,$B16,"Intake"),Data!$E$1:$Z$73,L$7,FALSE)</f>
        <v>39</v>
      </c>
      <c r="M16" s="53">
        <f>VLOOKUP(_xlfn.CONCAT("Pre-Registration",$A$9,$B16,"Intake"),Data!$E$1:$Z$73,M$7,FALSE)</f>
        <v>60</v>
      </c>
      <c r="N16" s="53">
        <f>VLOOKUP(_xlfn.CONCAT("Pre-Registration",$A$9,$B16,"Intake"),Data!$E$1:$Z$73,N$7,FALSE)</f>
        <v>36</v>
      </c>
      <c r="O16" s="53">
        <f>VLOOKUP(_xlfn.CONCAT("Pre-Registration",$A$9,$B16,"Intake"),Data!$E$1:$Z$73,O$7,FALSE)</f>
        <v>30</v>
      </c>
      <c r="P16" s="53">
        <f>VLOOKUP(_xlfn.CONCAT("Pre-Registration",$A$9,$B16,"Intake"),Data!$E$1:$Z$73,P$7,FALSE)</f>
        <v>35</v>
      </c>
      <c r="Q16" s="53">
        <f>VLOOKUP(_xlfn.CONCAT("Pre-Registration",$A$9,$B16,"Intake"),Data!$E$1:$Z$73,Q$7,FALSE)</f>
        <v>31</v>
      </c>
      <c r="R16" s="53">
        <f>VLOOKUP(_xlfn.CONCAT("Pre-Registration",$A$9,$B16,"Intake"),Data!$E$1:$Z$73,R$7,FALSE)</f>
        <v>23</v>
      </c>
      <c r="S16" s="53">
        <f>VLOOKUP(_xlfn.CONCAT("Pre-Registration",$A$9,$B16,"Intake"),Data!$E$1:$Z$73,S$7,FALSE)</f>
        <v>1</v>
      </c>
      <c r="T16" s="53">
        <f>VLOOKUP(_xlfn.CONCAT("Pre-Registration",$A$9,$B16,"Intake"),Data!$E$1:$Z$73,T$7,FALSE)</f>
        <v>0</v>
      </c>
      <c r="U16" s="53">
        <f>VLOOKUP(_xlfn.CONCAT("Pre-Registration",$A$9,$B16,"Intake"),Data!$E$1:$Z$73,U$7,FALSE)</f>
        <v>0</v>
      </c>
      <c r="V16" s="53">
        <f>VLOOKUP(_xlfn.CONCAT("Pre-Registration",$A$9,$B16,"Intake"),Data!$E$1:$Z$73,V$7,FALSE)</f>
        <v>0</v>
      </c>
      <c r="W16" s="53">
        <f>VLOOKUP(_xlfn.CONCAT("Pre-Registration",$A$9,$B16,"Intake"),Data!$E$1:$Z$73,W$7,FALSE)</f>
        <v>0</v>
      </c>
    </row>
    <row r="17" spans="1:23" x14ac:dyDescent="0.25">
      <c r="A17" s="94" t="s">
        <v>31</v>
      </c>
      <c r="B17" s="33" t="s">
        <v>43</v>
      </c>
      <c r="C17" s="50">
        <f>SUM(C18:C24)</f>
        <v>627</v>
      </c>
      <c r="D17" s="50">
        <f t="shared" ref="D17:W17" si="2">SUM(D18:D24)</f>
        <v>609</v>
      </c>
      <c r="E17" s="50">
        <f t="shared" si="2"/>
        <v>591</v>
      </c>
      <c r="F17" s="50">
        <f t="shared" si="2"/>
        <v>644</v>
      </c>
      <c r="G17" s="50">
        <f t="shared" si="2"/>
        <v>624</v>
      </c>
      <c r="H17" s="50">
        <f t="shared" si="2"/>
        <v>584</v>
      </c>
      <c r="I17" s="50">
        <f t="shared" si="2"/>
        <v>572</v>
      </c>
      <c r="J17" s="50">
        <f t="shared" si="2"/>
        <v>623</v>
      </c>
      <c r="K17" s="50">
        <f t="shared" si="2"/>
        <v>479</v>
      </c>
      <c r="L17" s="50">
        <f t="shared" si="2"/>
        <v>521</v>
      </c>
      <c r="M17" s="51">
        <f t="shared" si="2"/>
        <v>537</v>
      </c>
      <c r="N17" s="51">
        <f t="shared" si="2"/>
        <v>474</v>
      </c>
      <c r="O17" s="51">
        <f t="shared" si="2"/>
        <v>427</v>
      </c>
      <c r="P17" s="51">
        <f t="shared" si="2"/>
        <v>496</v>
      </c>
      <c r="Q17" s="51">
        <f t="shared" si="2"/>
        <v>526</v>
      </c>
      <c r="R17" s="51">
        <f t="shared" si="2"/>
        <v>471</v>
      </c>
      <c r="S17" s="51">
        <f t="shared" si="2"/>
        <v>521</v>
      </c>
      <c r="T17" s="51">
        <f t="shared" si="2"/>
        <v>526</v>
      </c>
      <c r="U17" s="51">
        <f t="shared" si="2"/>
        <v>570</v>
      </c>
      <c r="V17" s="51">
        <f t="shared" si="2"/>
        <v>658</v>
      </c>
      <c r="W17" s="51">
        <f t="shared" si="2"/>
        <v>830</v>
      </c>
    </row>
    <row r="18" spans="1:23" x14ac:dyDescent="0.25">
      <c r="A18" s="95"/>
      <c r="B18" s="41" t="s">
        <v>28</v>
      </c>
      <c r="C18" s="52">
        <f>VLOOKUP(_xlfn.CONCAT("Pre-Registration",$A$17,$B18,"Intake"),Data!$E$1:$Z$73,C$7,FALSE)</f>
        <v>494</v>
      </c>
      <c r="D18" s="52">
        <f>VLOOKUP(_xlfn.CONCAT("Pre-Registration",$A$17,$B18,"Intake"),Data!$E$1:$Z$73,D$7,FALSE)</f>
        <v>501</v>
      </c>
      <c r="E18" s="52">
        <f>VLOOKUP(_xlfn.CONCAT("Pre-Registration",$A$17,$B18,"Intake"),Data!$E$1:$Z$73,E$7,FALSE)</f>
        <v>494</v>
      </c>
      <c r="F18" s="52">
        <f>VLOOKUP(_xlfn.CONCAT("Pre-Registration",$A$17,$B18,"Intake"),Data!$E$1:$Z$73,F$7,FALSE)</f>
        <v>564</v>
      </c>
      <c r="G18" s="52">
        <f>VLOOKUP(_xlfn.CONCAT("Pre-Registration",$A$17,$B18,"Intake"),Data!$E$1:$Z$73,G$7,FALSE)</f>
        <v>536</v>
      </c>
      <c r="H18" s="52">
        <f>VLOOKUP(_xlfn.CONCAT("Pre-Registration",$A$17,$B18,"Intake"),Data!$E$1:$Z$73,H$7,FALSE)</f>
        <v>492</v>
      </c>
      <c r="I18" s="52">
        <f>VLOOKUP(_xlfn.CONCAT("Pre-Registration",$A$17,$B18,"Intake"),Data!$E$1:$Z$73,I$7,FALSE)</f>
        <v>491</v>
      </c>
      <c r="J18" s="52">
        <f>VLOOKUP(_xlfn.CONCAT("Pre-Registration",$A$17,$B18,"Intake"),Data!$E$1:$Z$73,J$7,FALSE)</f>
        <v>503</v>
      </c>
      <c r="K18" s="52">
        <f>VLOOKUP(_xlfn.CONCAT("Pre-Registration",$A$17,$B18,"Intake"),Data!$E$1:$Z$73,K$7,FALSE)</f>
        <v>391</v>
      </c>
      <c r="L18" s="52">
        <f>VLOOKUP(_xlfn.CONCAT("Pre-Registration",$A$17,$B18,"Intake"),Data!$E$1:$Z$73,L$7,FALSE)</f>
        <v>422</v>
      </c>
      <c r="M18" s="53">
        <f>VLOOKUP(_xlfn.CONCAT("Pre-Registration",$A$17,$B18,"Intake"),Data!$E$1:$Z$73,M$7,FALSE)</f>
        <v>410</v>
      </c>
      <c r="N18" s="53">
        <f>VLOOKUP(_xlfn.CONCAT("Pre-Registration",$A$17,$B18,"Intake"),Data!$E$1:$Z$73,N$7,FALSE)</f>
        <v>377</v>
      </c>
      <c r="O18" s="53">
        <f>VLOOKUP(_xlfn.CONCAT("Pre-Registration",$A$17,$B18,"Intake"),Data!$E$1:$Z$73,O$7,FALSE)</f>
        <v>342</v>
      </c>
      <c r="P18" s="53">
        <f>VLOOKUP(_xlfn.CONCAT("Pre-Registration",$A$17,$B18,"Intake"),Data!$E$1:$Z$73,P$7,FALSE)</f>
        <v>390</v>
      </c>
      <c r="Q18" s="53">
        <f>VLOOKUP(_xlfn.CONCAT("Pre-Registration",$A$17,$B18,"Intake"),Data!$E$1:$Z$73,Q$7,FALSE)</f>
        <v>405</v>
      </c>
      <c r="R18" s="53">
        <f>VLOOKUP(_xlfn.CONCAT("Pre-Registration",$A$17,$B18,"Intake"),Data!$E$1:$Z$73,R$7,FALSE)</f>
        <v>369</v>
      </c>
      <c r="S18" s="53">
        <f>VLOOKUP(_xlfn.CONCAT("Pre-Registration",$A$17,$B18,"Intake"),Data!$E$1:$Z$73,S$7,FALSE)</f>
        <v>419</v>
      </c>
      <c r="T18" s="53">
        <f>VLOOKUP(_xlfn.CONCAT("Pre-Registration",$A$17,$B18,"Intake"),Data!$E$1:$Z$73,T$7,FALSE)</f>
        <v>393</v>
      </c>
      <c r="U18" s="53">
        <f>VLOOKUP(_xlfn.CONCAT("Pre-Registration",$A$17,$B18,"Intake"),Data!$E$1:$Z$73,U$7,FALSE)</f>
        <v>452</v>
      </c>
      <c r="V18" s="53">
        <f>VLOOKUP(_xlfn.CONCAT("Pre-Registration",$A$17,$B18,"Intake"),Data!$E$1:$Z$73,V$7,FALSE)</f>
        <v>462</v>
      </c>
      <c r="W18" s="53">
        <f>VLOOKUP(_xlfn.CONCAT("Pre-Registration",$A$17,$B18,"Intake"),Data!$E$1:$Z$73,W$7,FALSE)</f>
        <v>622</v>
      </c>
    </row>
    <row r="19" spans="1:23" x14ac:dyDescent="0.25">
      <c r="A19" s="95"/>
      <c r="B19" s="41" t="s">
        <v>34</v>
      </c>
      <c r="C19" s="52">
        <f>VLOOKUP(_xlfn.CONCAT("Pre-Registration",$A$17,$B19,"Intake"),Data!$E$1:$Z$73,C$7,FALSE)</f>
        <v>11</v>
      </c>
      <c r="D19" s="52">
        <f>VLOOKUP(_xlfn.CONCAT("Pre-Registration",$A$17,$B19,"Intake"),Data!$E$1:$Z$73,D$7,FALSE)</f>
        <v>15</v>
      </c>
      <c r="E19" s="52">
        <f>VLOOKUP(_xlfn.CONCAT("Pre-Registration",$A$17,$B19,"Intake"),Data!$E$1:$Z$73,E$7,FALSE)</f>
        <v>8</v>
      </c>
      <c r="F19" s="52">
        <f>VLOOKUP(_xlfn.CONCAT("Pre-Registration",$A$17,$B19,"Intake"),Data!$E$1:$Z$73,F$7,FALSE)</f>
        <v>8</v>
      </c>
      <c r="G19" s="52">
        <f>VLOOKUP(_xlfn.CONCAT("Pre-Registration",$A$17,$B19,"Intake"),Data!$E$1:$Z$73,G$7,FALSE)</f>
        <v>5</v>
      </c>
      <c r="H19" s="52">
        <f>VLOOKUP(_xlfn.CONCAT("Pre-Registration",$A$17,$B19,"Intake"),Data!$E$1:$Z$73,H$7,FALSE)</f>
        <v>4</v>
      </c>
      <c r="I19" s="52">
        <f>VLOOKUP(_xlfn.CONCAT("Pre-Registration",$A$17,$B19,"Intake"),Data!$E$1:$Z$73,I$7,FALSE)</f>
        <v>5</v>
      </c>
      <c r="J19" s="52">
        <f>VLOOKUP(_xlfn.CONCAT("Pre-Registration",$A$17,$B19,"Intake"),Data!$E$1:$Z$73,J$7,FALSE)</f>
        <v>11</v>
      </c>
      <c r="K19" s="52">
        <f>VLOOKUP(_xlfn.CONCAT("Pre-Registration",$A$17,$B19,"Intake"),Data!$E$1:$Z$73,K$7,FALSE)</f>
        <v>4</v>
      </c>
      <c r="L19" s="52">
        <f>VLOOKUP(_xlfn.CONCAT("Pre-Registration",$A$17,$B19,"Intake"),Data!$E$1:$Z$73,L$7,FALSE)</f>
        <v>20</v>
      </c>
      <c r="M19" s="53">
        <f>VLOOKUP(_xlfn.CONCAT("Pre-Registration",$A$17,$B19,"Intake"),Data!$E$1:$Z$73,M$7,FALSE)</f>
        <v>20</v>
      </c>
      <c r="N19" s="53">
        <f>VLOOKUP(_xlfn.CONCAT("Pre-Registration",$A$17,$B19,"Intake"),Data!$E$1:$Z$73,N$7,FALSE)</f>
        <v>28</v>
      </c>
      <c r="O19" s="53">
        <f>VLOOKUP(_xlfn.CONCAT("Pre-Registration",$A$17,$B19,"Intake"),Data!$E$1:$Z$73,O$7,FALSE)</f>
        <v>27</v>
      </c>
      <c r="P19" s="53">
        <f>VLOOKUP(_xlfn.CONCAT("Pre-Registration",$A$17,$B19,"Intake"),Data!$E$1:$Z$73,P$7,FALSE)</f>
        <v>38</v>
      </c>
      <c r="Q19" s="53">
        <f>VLOOKUP(_xlfn.CONCAT("Pre-Registration",$A$17,$B19,"Intake"),Data!$E$1:$Z$73,Q$7,FALSE)</f>
        <v>43</v>
      </c>
      <c r="R19" s="53">
        <f>VLOOKUP(_xlfn.CONCAT("Pre-Registration",$A$17,$B19,"Intake"),Data!$E$1:$Z$73,R$7,FALSE)</f>
        <v>37</v>
      </c>
      <c r="S19" s="53">
        <f>VLOOKUP(_xlfn.CONCAT("Pre-Registration",$A$17,$B19,"Intake"),Data!$E$1:$Z$73,S$7,FALSE)</f>
        <v>51</v>
      </c>
      <c r="T19" s="53">
        <f>VLOOKUP(_xlfn.CONCAT("Pre-Registration",$A$17,$B19,"Intake"),Data!$E$1:$Z$73,T$7,FALSE)</f>
        <v>57</v>
      </c>
      <c r="U19" s="53">
        <f>VLOOKUP(_xlfn.CONCAT("Pre-Registration",$A$17,$B19,"Intake"),Data!$E$1:$Z$73,U$7,FALSE)</f>
        <v>70</v>
      </c>
      <c r="V19" s="53">
        <f>VLOOKUP(_xlfn.CONCAT("Pre-Registration",$A$17,$B19,"Intake"),Data!$E$1:$Z$73,V$7,FALSE)</f>
        <v>121</v>
      </c>
      <c r="W19" s="53">
        <f>VLOOKUP(_xlfn.CONCAT("Pre-Registration",$A$17,$B19,"Intake"),Data!$E$1:$Z$73,W$7,FALSE)</f>
        <v>136</v>
      </c>
    </row>
    <row r="20" spans="1:23" x14ac:dyDescent="0.25">
      <c r="A20" s="95"/>
      <c r="B20" s="41" t="s">
        <v>38</v>
      </c>
      <c r="C20" s="52">
        <f>VLOOKUP(_xlfn.CONCAT("Pre-Registration",$A$17,$B20,"Intake"),Data!$E$1:$Z$73,C$7,FALSE)</f>
        <v>0</v>
      </c>
      <c r="D20" s="52">
        <f>VLOOKUP(_xlfn.CONCAT("Pre-Registration",$A$17,$B20,"Intake"),Data!$E$1:$Z$73,D$7,FALSE)</f>
        <v>0</v>
      </c>
      <c r="E20" s="52">
        <f>VLOOKUP(_xlfn.CONCAT("Pre-Registration",$A$17,$B20,"Intake"),Data!$E$1:$Z$73,E$7,FALSE)</f>
        <v>0</v>
      </c>
      <c r="F20" s="52">
        <f>VLOOKUP(_xlfn.CONCAT("Pre-Registration",$A$17,$B20,"Intake"),Data!$E$1:$Z$73,F$7,FALSE)</f>
        <v>0</v>
      </c>
      <c r="G20" s="52">
        <f>VLOOKUP(_xlfn.CONCAT("Pre-Registration",$A$17,$B20,"Intake"),Data!$E$1:$Z$73,G$7,FALSE)</f>
        <v>0</v>
      </c>
      <c r="H20" s="52">
        <f>VLOOKUP(_xlfn.CONCAT("Pre-Registration",$A$17,$B20,"Intake"),Data!$E$1:$Z$73,H$7,FALSE)</f>
        <v>0</v>
      </c>
      <c r="I20" s="52">
        <f>VLOOKUP(_xlfn.CONCAT("Pre-Registration",$A$17,$B20,"Intake"),Data!$E$1:$Z$73,I$7,FALSE)</f>
        <v>0</v>
      </c>
      <c r="J20" s="52">
        <f>VLOOKUP(_xlfn.CONCAT("Pre-Registration",$A$17,$B20,"Intake"),Data!$E$1:$Z$73,J$7,FALSE)</f>
        <v>0</v>
      </c>
      <c r="K20" s="52">
        <f>VLOOKUP(_xlfn.CONCAT("Pre-Registration",$A$17,$B20,"Intake"),Data!$E$1:$Z$73,K$7,FALSE)</f>
        <v>0</v>
      </c>
      <c r="L20" s="52">
        <f>VLOOKUP(_xlfn.CONCAT("Pre-Registration",$A$17,$B20,"Intake"),Data!$E$1:$Z$73,L$7,FALSE)</f>
        <v>0</v>
      </c>
      <c r="M20" s="53">
        <f>VLOOKUP(_xlfn.CONCAT("Pre-Registration",$A$17,$B20,"Intake"),Data!$E$1:$Z$73,M$7,FALSE)</f>
        <v>14</v>
      </c>
      <c r="N20" s="53">
        <f>VLOOKUP(_xlfn.CONCAT("Pre-Registration",$A$17,$B20,"Intake"),Data!$E$1:$Z$73,N$7,FALSE)</f>
        <v>11</v>
      </c>
      <c r="O20" s="53">
        <f>VLOOKUP(_xlfn.CONCAT("Pre-Registration",$A$17,$B20,"Intake"),Data!$E$1:$Z$73,O$7,FALSE)</f>
        <v>19</v>
      </c>
      <c r="P20" s="53">
        <f>VLOOKUP(_xlfn.CONCAT("Pre-Registration",$A$17,$B20,"Intake"),Data!$E$1:$Z$73,P$7,FALSE)</f>
        <v>31</v>
      </c>
      <c r="Q20" s="53">
        <f>VLOOKUP(_xlfn.CONCAT("Pre-Registration",$A$17,$B20,"Intake"),Data!$E$1:$Z$73,Q$7,FALSE)</f>
        <v>22</v>
      </c>
      <c r="R20" s="53">
        <f>VLOOKUP(_xlfn.CONCAT("Pre-Registration",$A$17,$B20,"Intake"),Data!$E$1:$Z$73,R$7,FALSE)</f>
        <v>18</v>
      </c>
      <c r="S20" s="53">
        <f>VLOOKUP(_xlfn.CONCAT("Pre-Registration",$A$17,$B20,"Intake"),Data!$E$1:$Z$73,S$7,FALSE)</f>
        <v>26</v>
      </c>
      <c r="T20" s="53">
        <f>VLOOKUP(_xlfn.CONCAT("Pre-Registration",$A$17,$B20,"Intake"),Data!$E$1:$Z$73,T$7,FALSE)</f>
        <v>46</v>
      </c>
      <c r="U20" s="53">
        <f>VLOOKUP(_xlfn.CONCAT("Pre-Registration",$A$17,$B20,"Intake"),Data!$E$1:$Z$73,U$7,FALSE)</f>
        <v>25</v>
      </c>
      <c r="V20" s="53">
        <f>VLOOKUP(_xlfn.CONCAT("Pre-Registration",$A$17,$B20,"Intake"),Data!$E$1:$Z$73,V$7,FALSE)</f>
        <v>46</v>
      </c>
      <c r="W20" s="53">
        <f>VLOOKUP(_xlfn.CONCAT("Pre-Registration",$A$17,$B20,"Intake"),Data!$E$1:$Z$73,W$7,FALSE)</f>
        <v>29</v>
      </c>
    </row>
    <row r="21" spans="1:23" x14ac:dyDescent="0.25">
      <c r="A21" s="95"/>
      <c r="B21" s="41" t="s">
        <v>36</v>
      </c>
      <c r="C21" s="52">
        <f>VLOOKUP(_xlfn.CONCAT("Pre-Registration",$A$17,$B21,"Intake"),Data!$E$1:$Z$73,C$7,FALSE)</f>
        <v>46</v>
      </c>
      <c r="D21" s="52">
        <f>VLOOKUP(_xlfn.CONCAT("Pre-Registration",$A$17,$B21,"Intake"),Data!$E$1:$Z$73,D$7,FALSE)</f>
        <v>23</v>
      </c>
      <c r="E21" s="52">
        <f>VLOOKUP(_xlfn.CONCAT("Pre-Registration",$A$17,$B21,"Intake"),Data!$E$1:$Z$73,E$7,FALSE)</f>
        <v>1</v>
      </c>
      <c r="F21" s="52">
        <f>VLOOKUP(_xlfn.CONCAT("Pre-Registration",$A$17,$B21,"Intake"),Data!$E$1:$Z$73,F$7,FALSE)</f>
        <v>0</v>
      </c>
      <c r="G21" s="52">
        <f>VLOOKUP(_xlfn.CONCAT("Pre-Registration",$A$17,$B21,"Intake"),Data!$E$1:$Z$73,G$7,FALSE)</f>
        <v>0</v>
      </c>
      <c r="H21" s="52">
        <f>VLOOKUP(_xlfn.CONCAT("Pre-Registration",$A$17,$B21,"Intake"),Data!$E$1:$Z$73,H$7,FALSE)</f>
        <v>0</v>
      </c>
      <c r="I21" s="52">
        <f>VLOOKUP(_xlfn.CONCAT("Pre-Registration",$A$17,$B21,"Intake"),Data!$E$1:$Z$73,I$7,FALSE)</f>
        <v>2</v>
      </c>
      <c r="J21" s="52">
        <f>VLOOKUP(_xlfn.CONCAT("Pre-Registration",$A$17,$B21,"Intake"),Data!$E$1:$Z$73,J$7,FALSE)</f>
        <v>7</v>
      </c>
      <c r="K21" s="52">
        <f>VLOOKUP(_xlfn.CONCAT("Pre-Registration",$A$17,$B21,"Intake"),Data!$E$1:$Z$73,K$7,FALSE)</f>
        <v>10</v>
      </c>
      <c r="L21" s="52">
        <f>VLOOKUP(_xlfn.CONCAT("Pre-Registration",$A$17,$B21,"Intake"),Data!$E$1:$Z$73,L$7,FALSE)</f>
        <v>14</v>
      </c>
      <c r="M21" s="53">
        <f>VLOOKUP(_xlfn.CONCAT("Pre-Registration",$A$17,$B21,"Intake"),Data!$E$1:$Z$73,M$7,FALSE)</f>
        <v>16</v>
      </c>
      <c r="N21" s="53">
        <f>VLOOKUP(_xlfn.CONCAT("Pre-Registration",$A$17,$B21,"Intake"),Data!$E$1:$Z$73,N$7,FALSE)</f>
        <v>14</v>
      </c>
      <c r="O21" s="53">
        <f>VLOOKUP(_xlfn.CONCAT("Pre-Registration",$A$17,$B21,"Intake"),Data!$E$1:$Z$73,O$7,FALSE)</f>
        <v>10</v>
      </c>
      <c r="P21" s="53">
        <f>VLOOKUP(_xlfn.CONCAT("Pre-Registration",$A$17,$B21,"Intake"),Data!$E$1:$Z$73,P$7,FALSE)</f>
        <v>11</v>
      </c>
      <c r="Q21" s="53">
        <f>VLOOKUP(_xlfn.CONCAT("Pre-Registration",$A$17,$B21,"Intake"),Data!$E$1:$Z$73,Q$7,FALSE)</f>
        <v>20</v>
      </c>
      <c r="R21" s="53">
        <f>VLOOKUP(_xlfn.CONCAT("Pre-Registration",$A$17,$B21,"Intake"),Data!$E$1:$Z$73,R$7,FALSE)</f>
        <v>18</v>
      </c>
      <c r="S21" s="53">
        <f>VLOOKUP(_xlfn.CONCAT("Pre-Registration",$A$17,$B21,"Intake"),Data!$E$1:$Z$73,S$7,FALSE)</f>
        <v>0</v>
      </c>
      <c r="T21" s="53">
        <f>VLOOKUP(_xlfn.CONCAT("Pre-Registration",$A$17,$B21,"Intake"),Data!$E$1:$Z$73,T$7,FALSE)</f>
        <v>0</v>
      </c>
      <c r="U21" s="53">
        <f>VLOOKUP(_xlfn.CONCAT("Pre-Registration",$A$17,$B21,"Intake"),Data!$E$1:$Z$73,U$7,FALSE)</f>
        <v>0</v>
      </c>
      <c r="V21" s="53">
        <f>VLOOKUP(_xlfn.CONCAT("Pre-Registration",$A$17,$B21,"Intake"),Data!$E$1:$Z$73,V$7,FALSE)</f>
        <v>0</v>
      </c>
      <c r="W21" s="53">
        <f>VLOOKUP(_xlfn.CONCAT("Pre-Registration",$A$17,$B21,"Intake"),Data!$E$1:$Z$73,W$7,FALSE)</f>
        <v>0</v>
      </c>
    </row>
    <row r="22" spans="1:23" x14ac:dyDescent="0.25">
      <c r="A22" s="95"/>
      <c r="B22" s="41" t="s">
        <v>32</v>
      </c>
      <c r="C22" s="52">
        <f>VLOOKUP(_xlfn.CONCAT("Pre-Registration",$A$17,$B22,"Intake"),Data!$E$1:$Z$73,C$7,FALSE)</f>
        <v>0</v>
      </c>
      <c r="D22" s="52">
        <f>VLOOKUP(_xlfn.CONCAT("Pre-Registration",$A$17,$B22,"Intake"),Data!$E$1:$Z$73,D$7,FALSE)</f>
        <v>0</v>
      </c>
      <c r="E22" s="52">
        <f>VLOOKUP(_xlfn.CONCAT("Pre-Registration",$A$17,$B22,"Intake"),Data!$E$1:$Z$73,E$7,FALSE)</f>
        <v>0</v>
      </c>
      <c r="F22" s="52">
        <f>VLOOKUP(_xlfn.CONCAT("Pre-Registration",$A$17,$B22,"Intake"),Data!$E$1:$Z$73,F$7,FALSE)</f>
        <v>3</v>
      </c>
      <c r="G22" s="52">
        <f>VLOOKUP(_xlfn.CONCAT("Pre-Registration",$A$17,$B22,"Intake"),Data!$E$1:$Z$73,G$7,FALSE)</f>
        <v>53</v>
      </c>
      <c r="H22" s="52">
        <f>VLOOKUP(_xlfn.CONCAT("Pre-Registration",$A$17,$B22,"Intake"),Data!$E$1:$Z$73,H$7,FALSE)</f>
        <v>51</v>
      </c>
      <c r="I22" s="52">
        <f>VLOOKUP(_xlfn.CONCAT("Pre-Registration",$A$17,$B22,"Intake"),Data!$E$1:$Z$73,I$7,FALSE)</f>
        <v>41</v>
      </c>
      <c r="J22" s="52">
        <f>VLOOKUP(_xlfn.CONCAT("Pre-Registration",$A$17,$B22,"Intake"),Data!$E$1:$Z$73,J$7,FALSE)</f>
        <v>42</v>
      </c>
      <c r="K22" s="52">
        <f>VLOOKUP(_xlfn.CONCAT("Pre-Registration",$A$17,$B22,"Intake"),Data!$E$1:$Z$73,K$7,FALSE)</f>
        <v>40</v>
      </c>
      <c r="L22" s="52">
        <f>VLOOKUP(_xlfn.CONCAT("Pre-Registration",$A$17,$B22,"Intake"),Data!$E$1:$Z$73,L$7,FALSE)</f>
        <v>42</v>
      </c>
      <c r="M22" s="53">
        <f>VLOOKUP(_xlfn.CONCAT("Pre-Registration",$A$17,$B22,"Intake"),Data!$E$1:$Z$73,M$7,FALSE)</f>
        <v>51</v>
      </c>
      <c r="N22" s="53">
        <f>VLOOKUP(_xlfn.CONCAT("Pre-Registration",$A$17,$B22,"Intake"),Data!$E$1:$Z$73,N$7,FALSE)</f>
        <v>35</v>
      </c>
      <c r="O22" s="53">
        <f>VLOOKUP(_xlfn.CONCAT("Pre-Registration",$A$17,$B22,"Intake"),Data!$E$1:$Z$73,O$7,FALSE)</f>
        <v>22</v>
      </c>
      <c r="P22" s="53">
        <f>VLOOKUP(_xlfn.CONCAT("Pre-Registration",$A$17,$B22,"Intake"),Data!$E$1:$Z$73,P$7,FALSE)</f>
        <v>20</v>
      </c>
      <c r="Q22" s="53">
        <f>VLOOKUP(_xlfn.CONCAT("Pre-Registration",$A$17,$B22,"Intake"),Data!$E$1:$Z$73,Q$7,FALSE)</f>
        <v>26</v>
      </c>
      <c r="R22" s="53">
        <f>VLOOKUP(_xlfn.CONCAT("Pre-Registration",$A$17,$B22,"Intake"),Data!$E$1:$Z$73,R$7,FALSE)</f>
        <v>21</v>
      </c>
      <c r="S22" s="53">
        <f>VLOOKUP(_xlfn.CONCAT("Pre-Registration",$A$17,$B22,"Intake"),Data!$E$1:$Z$73,S$7,FALSE)</f>
        <v>25</v>
      </c>
      <c r="T22" s="53">
        <f>VLOOKUP(_xlfn.CONCAT("Pre-Registration",$A$17,$B22,"Intake"),Data!$E$1:$Z$73,T$7,FALSE)</f>
        <v>29</v>
      </c>
      <c r="U22" s="53">
        <f>VLOOKUP(_xlfn.CONCAT("Pre-Registration",$A$17,$B22,"Intake"),Data!$E$1:$Z$73,U$7,FALSE)</f>
        <v>23</v>
      </c>
      <c r="V22" s="53">
        <f>VLOOKUP(_xlfn.CONCAT("Pre-Registration",$A$17,$B22,"Intake"),Data!$E$1:$Z$73,V$7,FALSE)</f>
        <v>28</v>
      </c>
      <c r="W22" s="53">
        <f>VLOOKUP(_xlfn.CONCAT("Pre-Registration",$A$17,$B22,"Intake"),Data!$E$1:$Z$73,W$7,FALSE)</f>
        <v>39</v>
      </c>
    </row>
    <row r="23" spans="1:23" x14ac:dyDescent="0.25">
      <c r="A23" s="95"/>
      <c r="B23" s="41" t="s">
        <v>39</v>
      </c>
      <c r="C23" s="52">
        <f>VLOOKUP(_xlfn.CONCAT("Pre-Registration",$A$17,$B23,"Intake"),Data!$E$1:$Z$73,C$7,FALSE)</f>
        <v>0</v>
      </c>
      <c r="D23" s="52">
        <f>VLOOKUP(_xlfn.CONCAT("Pre-Registration",$A$17,$B23,"Intake"),Data!$E$1:$Z$73,D$7,FALSE)</f>
        <v>0</v>
      </c>
      <c r="E23" s="52">
        <f>VLOOKUP(_xlfn.CONCAT("Pre-Registration",$A$17,$B23,"Intake"),Data!$E$1:$Z$73,E$7,FALSE)</f>
        <v>0</v>
      </c>
      <c r="F23" s="52">
        <f>VLOOKUP(_xlfn.CONCAT("Pre-Registration",$A$17,$B23,"Intake"),Data!$E$1:$Z$73,F$7,FALSE)</f>
        <v>0</v>
      </c>
      <c r="G23" s="52">
        <f>VLOOKUP(_xlfn.CONCAT("Pre-Registration",$A$17,$B23,"Intake"),Data!$E$1:$Z$73,G$7,FALSE)</f>
        <v>0</v>
      </c>
      <c r="H23" s="52">
        <f>VLOOKUP(_xlfn.CONCAT("Pre-Registration",$A$17,$B23,"Intake"),Data!$E$1:$Z$73,H$7,FALSE)</f>
        <v>0</v>
      </c>
      <c r="I23" s="52">
        <f>VLOOKUP(_xlfn.CONCAT("Pre-Registration",$A$17,$B23,"Intake"),Data!$E$1:$Z$73,I$7,FALSE)</f>
        <v>0</v>
      </c>
      <c r="J23" s="52">
        <f>VLOOKUP(_xlfn.CONCAT("Pre-Registration",$A$17,$B23,"Intake"),Data!$E$1:$Z$73,J$7,FALSE)</f>
        <v>0</v>
      </c>
      <c r="K23" s="52">
        <f>VLOOKUP(_xlfn.CONCAT("Pre-Registration",$A$17,$B23,"Intake"),Data!$E$1:$Z$73,K$7,FALSE)</f>
        <v>0</v>
      </c>
      <c r="L23" s="52">
        <f>VLOOKUP(_xlfn.CONCAT("Pre-Registration",$A$17,$B23,"Intake"),Data!$E$1:$Z$73,L$7,FALSE)</f>
        <v>0</v>
      </c>
      <c r="M23" s="53">
        <f>VLOOKUP(_xlfn.CONCAT("Pre-Registration",$A$17,$B23,"Intake"),Data!$E$1:$Z$73,M$7,FALSE)</f>
        <v>0</v>
      </c>
      <c r="N23" s="53">
        <f>VLOOKUP(_xlfn.CONCAT("Pre-Registration",$A$17,$B23,"Intake"),Data!$E$1:$Z$73,N$7,FALSE)</f>
        <v>0</v>
      </c>
      <c r="O23" s="53">
        <f>VLOOKUP(_xlfn.CONCAT("Pre-Registration",$A$17,$B23,"Intake"),Data!$E$1:$Z$73,O$7,FALSE)</f>
        <v>0</v>
      </c>
      <c r="P23" s="53">
        <f>VLOOKUP(_xlfn.CONCAT("Pre-Registration",$A$17,$B23,"Intake"),Data!$E$1:$Z$73,P$7,FALSE)</f>
        <v>0</v>
      </c>
      <c r="Q23" s="53">
        <f>VLOOKUP(_xlfn.CONCAT("Pre-Registration",$A$17,$B23,"Intake"),Data!$E$1:$Z$73,Q$7,FALSE)</f>
        <v>0</v>
      </c>
      <c r="R23" s="53">
        <f>VLOOKUP(_xlfn.CONCAT("Pre-Registration",$A$17,$B23,"Intake"),Data!$E$1:$Z$73,R$7,FALSE)</f>
        <v>0</v>
      </c>
      <c r="S23" s="53">
        <f>VLOOKUP(_xlfn.CONCAT("Pre-Registration",$A$17,$B23,"Intake"),Data!$E$1:$Z$73,S$7,FALSE)</f>
        <v>0</v>
      </c>
      <c r="T23" s="53">
        <f>VLOOKUP(_xlfn.CONCAT("Pre-Registration",$A$17,$B23,"Intake"),Data!$E$1:$Z$73,T$7,FALSE)</f>
        <v>1</v>
      </c>
      <c r="U23" s="53">
        <f>VLOOKUP(_xlfn.CONCAT("Pre-Registration",$A$17,$B23,"Intake"),Data!$E$1:$Z$73,U$7,FALSE)</f>
        <v>0</v>
      </c>
      <c r="V23" s="53">
        <f>VLOOKUP(_xlfn.CONCAT("Pre-Registration",$A$17,$B23,"Intake"),Data!$E$1:$Z$73,V$7,FALSE)</f>
        <v>1</v>
      </c>
      <c r="W23" s="53">
        <f>VLOOKUP(_xlfn.CONCAT("Pre-Registration",$A$17,$B23,"Intake"),Data!$E$1:$Z$73,W$7,FALSE)</f>
        <v>4</v>
      </c>
    </row>
    <row r="24" spans="1:23" x14ac:dyDescent="0.25">
      <c r="A24" s="96"/>
      <c r="B24" s="41" t="s">
        <v>33</v>
      </c>
      <c r="C24" s="52">
        <f>VLOOKUP(_xlfn.CONCAT("Pre-Registration",$A$17,$B24,"Intake"),Data!$E$1:$Z$73,C$7,FALSE)</f>
        <v>76</v>
      </c>
      <c r="D24" s="52">
        <f>VLOOKUP(_xlfn.CONCAT("Pre-Registration",$A$17,$B24,"Intake"),Data!$E$1:$Z$73,D$7,FALSE)</f>
        <v>70</v>
      </c>
      <c r="E24" s="52">
        <f>VLOOKUP(_xlfn.CONCAT("Pre-Registration",$A$17,$B24,"Intake"),Data!$E$1:$Z$73,E$7,FALSE)</f>
        <v>88</v>
      </c>
      <c r="F24" s="52">
        <f>VLOOKUP(_xlfn.CONCAT("Pre-Registration",$A$17,$B24,"Intake"),Data!$E$1:$Z$73,F$7,FALSE)</f>
        <v>69</v>
      </c>
      <c r="G24" s="52">
        <f>VLOOKUP(_xlfn.CONCAT("Pre-Registration",$A$17,$B24,"Intake"),Data!$E$1:$Z$73,G$7,FALSE)</f>
        <v>30</v>
      </c>
      <c r="H24" s="52">
        <f>VLOOKUP(_xlfn.CONCAT("Pre-Registration",$A$17,$B24,"Intake"),Data!$E$1:$Z$73,H$7,FALSE)</f>
        <v>37</v>
      </c>
      <c r="I24" s="52">
        <f>VLOOKUP(_xlfn.CONCAT("Pre-Registration",$A$17,$B24,"Intake"),Data!$E$1:$Z$73,I$7,FALSE)</f>
        <v>33</v>
      </c>
      <c r="J24" s="52">
        <f>VLOOKUP(_xlfn.CONCAT("Pre-Registration",$A$17,$B24,"Intake"),Data!$E$1:$Z$73,J$7,FALSE)</f>
        <v>60</v>
      </c>
      <c r="K24" s="52">
        <f>VLOOKUP(_xlfn.CONCAT("Pre-Registration",$A$17,$B24,"Intake"),Data!$E$1:$Z$73,K$7,FALSE)</f>
        <v>34</v>
      </c>
      <c r="L24" s="52">
        <f>VLOOKUP(_xlfn.CONCAT("Pre-Registration",$A$17,$B24,"Intake"),Data!$E$1:$Z$73,L$7,FALSE)</f>
        <v>23</v>
      </c>
      <c r="M24" s="53">
        <f>VLOOKUP(_xlfn.CONCAT("Pre-Registration",$A$17,$B24,"Intake"),Data!$E$1:$Z$73,M$7,FALSE)</f>
        <v>26</v>
      </c>
      <c r="N24" s="53">
        <f>VLOOKUP(_xlfn.CONCAT("Pre-Registration",$A$17,$B24,"Intake"),Data!$E$1:$Z$73,N$7,FALSE)</f>
        <v>9</v>
      </c>
      <c r="O24" s="53">
        <f>VLOOKUP(_xlfn.CONCAT("Pre-Registration",$A$17,$B24,"Intake"),Data!$E$1:$Z$73,O$7,FALSE)</f>
        <v>7</v>
      </c>
      <c r="P24" s="53">
        <f>VLOOKUP(_xlfn.CONCAT("Pre-Registration",$A$17,$B24,"Intake"),Data!$E$1:$Z$73,P$7,FALSE)</f>
        <v>6</v>
      </c>
      <c r="Q24" s="53">
        <f>VLOOKUP(_xlfn.CONCAT("Pre-Registration",$A$17,$B24,"Intake"),Data!$E$1:$Z$73,Q$7,FALSE)</f>
        <v>10</v>
      </c>
      <c r="R24" s="53">
        <f>VLOOKUP(_xlfn.CONCAT("Pre-Registration",$A$17,$B24,"Intake"),Data!$E$1:$Z$73,R$7,FALSE)</f>
        <v>8</v>
      </c>
      <c r="S24" s="53">
        <f>VLOOKUP(_xlfn.CONCAT("Pre-Registration",$A$17,$B24,"Intake"),Data!$E$1:$Z$73,S$7,FALSE)</f>
        <v>0</v>
      </c>
      <c r="T24" s="53">
        <f>VLOOKUP(_xlfn.CONCAT("Pre-Registration",$A$17,$B24,"Intake"),Data!$E$1:$Z$73,T$7,FALSE)</f>
        <v>0</v>
      </c>
      <c r="U24" s="53">
        <f>VLOOKUP(_xlfn.CONCAT("Pre-Registration",$A$17,$B24,"Intake"),Data!$E$1:$Z$73,U$7,FALSE)</f>
        <v>0</v>
      </c>
      <c r="V24" s="53">
        <f>VLOOKUP(_xlfn.CONCAT("Pre-Registration",$A$17,$B24,"Intake"),Data!$E$1:$Z$73,V$7,FALSE)</f>
        <v>0</v>
      </c>
      <c r="W24" s="53">
        <f>VLOOKUP(_xlfn.CONCAT("Pre-Registration",$A$17,$B24,"Intake"),Data!$E$1:$Z$73,W$7,FALSE)</f>
        <v>0</v>
      </c>
    </row>
    <row r="25" spans="1:23" x14ac:dyDescent="0.25">
      <c r="A25" s="94" t="s">
        <v>35</v>
      </c>
      <c r="B25" s="33" t="s">
        <v>43</v>
      </c>
      <c r="C25" s="50">
        <f>SUM(C26:C32)</f>
        <v>240</v>
      </c>
      <c r="D25" s="50">
        <f t="shared" ref="D25:W25" si="3">SUM(D26:D32)</f>
        <v>260</v>
      </c>
      <c r="E25" s="50">
        <f t="shared" si="3"/>
        <v>228</v>
      </c>
      <c r="F25" s="50">
        <f t="shared" si="3"/>
        <v>228</v>
      </c>
      <c r="G25" s="50">
        <f t="shared" si="3"/>
        <v>203</v>
      </c>
      <c r="H25" s="50">
        <f t="shared" si="3"/>
        <v>182</v>
      </c>
      <c r="I25" s="50">
        <f t="shared" si="3"/>
        <v>178</v>
      </c>
      <c r="J25" s="50">
        <f t="shared" si="3"/>
        <v>172</v>
      </c>
      <c r="K25" s="50">
        <f t="shared" si="3"/>
        <v>218</v>
      </c>
      <c r="L25" s="50">
        <f t="shared" si="3"/>
        <v>220</v>
      </c>
      <c r="M25" s="51">
        <f t="shared" si="3"/>
        <v>221</v>
      </c>
      <c r="N25" s="51">
        <f t="shared" si="3"/>
        <v>204</v>
      </c>
      <c r="O25" s="51">
        <f t="shared" si="3"/>
        <v>203</v>
      </c>
      <c r="P25" s="51">
        <f t="shared" si="3"/>
        <v>214</v>
      </c>
      <c r="Q25" s="51">
        <f t="shared" si="3"/>
        <v>229</v>
      </c>
      <c r="R25" s="51">
        <f t="shared" si="3"/>
        <v>303</v>
      </c>
      <c r="S25" s="51">
        <f t="shared" si="3"/>
        <v>249</v>
      </c>
      <c r="T25" s="51">
        <f t="shared" si="3"/>
        <v>288</v>
      </c>
      <c r="U25" s="51">
        <f t="shared" si="3"/>
        <v>297</v>
      </c>
      <c r="V25" s="51">
        <f t="shared" si="3"/>
        <v>327</v>
      </c>
      <c r="W25" s="51">
        <f t="shared" si="3"/>
        <v>396</v>
      </c>
    </row>
    <row r="26" spans="1:23" x14ac:dyDescent="0.25">
      <c r="A26" s="95"/>
      <c r="B26" s="41" t="s">
        <v>28</v>
      </c>
      <c r="C26" s="52">
        <f>VLOOKUP(_xlfn.CONCAT("Pre-Registration",$A$25,$B26,"Intake"),Data!$E$1:$Z$73,C$7,FALSE)</f>
        <v>220</v>
      </c>
      <c r="D26" s="52">
        <f>VLOOKUP(_xlfn.CONCAT("Pre-Registration",$A$25,$B26,"Intake"),Data!$E$1:$Z$73,D$7,FALSE)</f>
        <v>229</v>
      </c>
      <c r="E26" s="52">
        <f>VLOOKUP(_xlfn.CONCAT("Pre-Registration",$A$25,$B26,"Intake"),Data!$E$1:$Z$73,E$7,FALSE)</f>
        <v>216</v>
      </c>
      <c r="F26" s="52">
        <f>VLOOKUP(_xlfn.CONCAT("Pre-Registration",$A$25,$B26,"Intake"),Data!$E$1:$Z$73,F$7,FALSE)</f>
        <v>209</v>
      </c>
      <c r="G26" s="52">
        <f>VLOOKUP(_xlfn.CONCAT("Pre-Registration",$A$25,$B26,"Intake"),Data!$E$1:$Z$73,G$7,FALSE)</f>
        <v>191</v>
      </c>
      <c r="H26" s="52">
        <f>VLOOKUP(_xlfn.CONCAT("Pre-Registration",$A$25,$B26,"Intake"),Data!$E$1:$Z$73,H$7,FALSE)</f>
        <v>176</v>
      </c>
      <c r="I26" s="52">
        <f>VLOOKUP(_xlfn.CONCAT("Pre-Registration",$A$25,$B26,"Intake"),Data!$E$1:$Z$73,I$7,FALSE)</f>
        <v>170</v>
      </c>
      <c r="J26" s="52">
        <f>VLOOKUP(_xlfn.CONCAT("Pre-Registration",$A$25,$B26,"Intake"),Data!$E$1:$Z$73,J$7,FALSE)</f>
        <v>159</v>
      </c>
      <c r="K26" s="52">
        <f>VLOOKUP(_xlfn.CONCAT("Pre-Registration",$A$25,$B26,"Intake"),Data!$E$1:$Z$73,K$7,FALSE)</f>
        <v>204</v>
      </c>
      <c r="L26" s="52">
        <f>VLOOKUP(_xlfn.CONCAT("Pre-Registration",$A$25,$B26,"Intake"),Data!$E$1:$Z$73,L$7,FALSE)</f>
        <v>207</v>
      </c>
      <c r="M26" s="53">
        <f>VLOOKUP(_xlfn.CONCAT("Pre-Registration",$A$25,$B26,"Intake"),Data!$E$1:$Z$73,M$7,FALSE)</f>
        <v>206</v>
      </c>
      <c r="N26" s="53">
        <f>VLOOKUP(_xlfn.CONCAT("Pre-Registration",$A$25,$B26,"Intake"),Data!$E$1:$Z$73,N$7,FALSE)</f>
        <v>195</v>
      </c>
      <c r="O26" s="53">
        <f>VLOOKUP(_xlfn.CONCAT("Pre-Registration",$A$25,$B26,"Intake"),Data!$E$1:$Z$73,O$7,FALSE)</f>
        <v>196</v>
      </c>
      <c r="P26" s="53">
        <f>VLOOKUP(_xlfn.CONCAT("Pre-Registration",$A$25,$B26,"Intake"),Data!$E$1:$Z$73,P$7,FALSE)</f>
        <v>210</v>
      </c>
      <c r="Q26" s="53">
        <f>VLOOKUP(_xlfn.CONCAT("Pre-Registration",$A$25,$B26,"Intake"),Data!$E$1:$Z$73,Q$7,FALSE)</f>
        <v>218</v>
      </c>
      <c r="R26" s="53">
        <f>VLOOKUP(_xlfn.CONCAT("Pre-Registration",$A$25,$B26,"Intake"),Data!$E$1:$Z$73,R$7,FALSE)</f>
        <v>271</v>
      </c>
      <c r="S26" s="53">
        <f>VLOOKUP(_xlfn.CONCAT("Pre-Registration",$A$25,$B26,"Intake"),Data!$E$1:$Z$73,S$7,FALSE)</f>
        <v>236</v>
      </c>
      <c r="T26" s="53">
        <f>VLOOKUP(_xlfn.CONCAT("Pre-Registration",$A$25,$B26,"Intake"),Data!$E$1:$Z$73,T$7,FALSE)</f>
        <v>265</v>
      </c>
      <c r="U26" s="53">
        <f>VLOOKUP(_xlfn.CONCAT("Pre-Registration",$A$25,$B26,"Intake"),Data!$E$1:$Z$73,U$7,FALSE)</f>
        <v>275</v>
      </c>
      <c r="V26" s="53">
        <f>VLOOKUP(_xlfn.CONCAT("Pre-Registration",$A$25,$B26,"Intake"),Data!$E$1:$Z$73,V$7,FALSE)</f>
        <v>295</v>
      </c>
      <c r="W26" s="53">
        <f>VLOOKUP(_xlfn.CONCAT("Pre-Registration",$A$25,$B26,"Intake"),Data!$E$1:$Z$73,W$7,FALSE)</f>
        <v>360</v>
      </c>
    </row>
    <row r="27" spans="1:23" x14ac:dyDescent="0.25">
      <c r="A27" s="95"/>
      <c r="B27" s="41" t="s">
        <v>34</v>
      </c>
      <c r="C27" s="52">
        <f>VLOOKUP(_xlfn.CONCAT("Pre-Registration",$A$25,$B27,"Intake"),Data!$E$1:$Z$73,C$7,FALSE)</f>
        <v>0</v>
      </c>
      <c r="D27" s="52">
        <f>VLOOKUP(_xlfn.CONCAT("Pre-Registration",$A$25,$B27,"Intake"),Data!$E$1:$Z$73,D$7,FALSE)</f>
        <v>0</v>
      </c>
      <c r="E27" s="52">
        <f>VLOOKUP(_xlfn.CONCAT("Pre-Registration",$A$25,$B27,"Intake"),Data!$E$1:$Z$73,E$7,FALSE)</f>
        <v>0</v>
      </c>
      <c r="F27" s="52">
        <f>VLOOKUP(_xlfn.CONCAT("Pre-Registration",$A$25,$B27,"Intake"),Data!$E$1:$Z$73,F$7,FALSE)</f>
        <v>11</v>
      </c>
      <c r="G27" s="52">
        <f>VLOOKUP(_xlfn.CONCAT("Pre-Registration",$A$25,$B27,"Intake"),Data!$E$1:$Z$73,G$7,FALSE)</f>
        <v>1</v>
      </c>
      <c r="H27" s="52">
        <f>VLOOKUP(_xlfn.CONCAT("Pre-Registration",$A$25,$B27,"Intake"),Data!$E$1:$Z$73,H$7,FALSE)</f>
        <v>0</v>
      </c>
      <c r="I27" s="52">
        <f>VLOOKUP(_xlfn.CONCAT("Pre-Registration",$A$25,$B27,"Intake"),Data!$E$1:$Z$73,I$7,FALSE)</f>
        <v>0</v>
      </c>
      <c r="J27" s="52">
        <f>VLOOKUP(_xlfn.CONCAT("Pre-Registration",$A$25,$B27,"Intake"),Data!$E$1:$Z$73,J$7,FALSE)</f>
        <v>0</v>
      </c>
      <c r="K27" s="52">
        <f>VLOOKUP(_xlfn.CONCAT("Pre-Registration",$A$25,$B27,"Intake"),Data!$E$1:$Z$73,K$7,FALSE)</f>
        <v>0</v>
      </c>
      <c r="L27" s="52">
        <f>VLOOKUP(_xlfn.CONCAT("Pre-Registration",$A$25,$B27,"Intake"),Data!$E$1:$Z$73,L$7,FALSE)</f>
        <v>0</v>
      </c>
      <c r="M27" s="53">
        <f>VLOOKUP(_xlfn.CONCAT("Pre-Registration",$A$25,$B27,"Intake"),Data!$E$1:$Z$73,M$7,FALSE)</f>
        <v>0</v>
      </c>
      <c r="N27" s="53">
        <f>VLOOKUP(_xlfn.CONCAT("Pre-Registration",$A$25,$B27,"Intake"),Data!$E$1:$Z$73,N$7,FALSE)</f>
        <v>0</v>
      </c>
      <c r="O27" s="53">
        <f>VLOOKUP(_xlfn.CONCAT("Pre-Registration",$A$25,$B27,"Intake"),Data!$E$1:$Z$73,O$7,FALSE)</f>
        <v>0</v>
      </c>
      <c r="P27" s="53">
        <f>VLOOKUP(_xlfn.CONCAT("Pre-Registration",$A$25,$B27,"Intake"),Data!$E$1:$Z$73,P$7,FALSE)</f>
        <v>0</v>
      </c>
      <c r="Q27" s="53">
        <f>VLOOKUP(_xlfn.CONCAT("Pre-Registration",$A$25,$B27,"Intake"),Data!$E$1:$Z$73,Q$7,FALSE)</f>
        <v>0</v>
      </c>
      <c r="R27" s="53">
        <f>VLOOKUP(_xlfn.CONCAT("Pre-Registration",$A$25,$B27,"Intake"),Data!$E$1:$Z$73,R$7,FALSE)</f>
        <v>27</v>
      </c>
      <c r="S27" s="53">
        <f>VLOOKUP(_xlfn.CONCAT("Pre-Registration",$A$25,$B27,"Intake"),Data!$E$1:$Z$73,S$7,FALSE)</f>
        <v>11</v>
      </c>
      <c r="T27" s="53">
        <f>VLOOKUP(_xlfn.CONCAT("Pre-Registration",$A$25,$B27,"Intake"),Data!$E$1:$Z$73,T$7,FALSE)</f>
        <v>15</v>
      </c>
      <c r="U27" s="53">
        <f>VLOOKUP(_xlfn.CONCAT("Pre-Registration",$A$25,$B27,"Intake"),Data!$E$1:$Z$73,U$7,FALSE)</f>
        <v>12</v>
      </c>
      <c r="V27" s="53">
        <f>VLOOKUP(_xlfn.CONCAT("Pre-Registration",$A$25,$B27,"Intake"),Data!$E$1:$Z$73,V$7,FALSE)</f>
        <v>18</v>
      </c>
      <c r="W27" s="53">
        <f>VLOOKUP(_xlfn.CONCAT("Pre-Registration",$A$25,$B27,"Intake"),Data!$E$1:$Z$73,W$7,FALSE)</f>
        <v>25</v>
      </c>
    </row>
    <row r="28" spans="1:23" x14ac:dyDescent="0.25">
      <c r="A28" s="95"/>
      <c r="B28" s="41" t="s">
        <v>38</v>
      </c>
      <c r="C28" s="52">
        <f>VLOOKUP(_xlfn.CONCAT("Pre-Registration",$A$25,$B28,"Intake"),Data!$E$1:$Z$73,C$7,FALSE)</f>
        <v>0</v>
      </c>
      <c r="D28" s="52">
        <f>VLOOKUP(_xlfn.CONCAT("Pre-Registration",$A$25,$B28,"Intake"),Data!$E$1:$Z$73,D$7,FALSE)</f>
        <v>0</v>
      </c>
      <c r="E28" s="52">
        <f>VLOOKUP(_xlfn.CONCAT("Pre-Registration",$A$25,$B28,"Intake"),Data!$E$1:$Z$73,E$7,FALSE)</f>
        <v>0</v>
      </c>
      <c r="F28" s="52">
        <f>VLOOKUP(_xlfn.CONCAT("Pre-Registration",$A$25,$B28,"Intake"),Data!$E$1:$Z$73,F$7,FALSE)</f>
        <v>0</v>
      </c>
      <c r="G28" s="52">
        <f>VLOOKUP(_xlfn.CONCAT("Pre-Registration",$A$25,$B28,"Intake"),Data!$E$1:$Z$73,G$7,FALSE)</f>
        <v>0</v>
      </c>
      <c r="H28" s="52">
        <f>VLOOKUP(_xlfn.CONCAT("Pre-Registration",$A$25,$B28,"Intake"),Data!$E$1:$Z$73,H$7,FALSE)</f>
        <v>0</v>
      </c>
      <c r="I28" s="52">
        <f>VLOOKUP(_xlfn.CONCAT("Pre-Registration",$A$25,$B28,"Intake"),Data!$E$1:$Z$73,I$7,FALSE)</f>
        <v>0</v>
      </c>
      <c r="J28" s="52">
        <f>VLOOKUP(_xlfn.CONCAT("Pre-Registration",$A$25,$B28,"Intake"),Data!$E$1:$Z$73,J$7,FALSE)</f>
        <v>0</v>
      </c>
      <c r="K28" s="52">
        <f>VLOOKUP(_xlfn.CONCAT("Pre-Registration",$A$25,$B28,"Intake"),Data!$E$1:$Z$73,K$7,FALSE)</f>
        <v>0</v>
      </c>
      <c r="L28" s="52">
        <f>VLOOKUP(_xlfn.CONCAT("Pre-Registration",$A$25,$B28,"Intake"),Data!$E$1:$Z$73,L$7,FALSE)</f>
        <v>0</v>
      </c>
      <c r="M28" s="53">
        <f>VLOOKUP(_xlfn.CONCAT("Pre-Registration",$A$25,$B28,"Intake"),Data!$E$1:$Z$73,M$7,FALSE)</f>
        <v>0</v>
      </c>
      <c r="N28" s="53">
        <f>VLOOKUP(_xlfn.CONCAT("Pre-Registration",$A$25,$B28,"Intake"),Data!$E$1:$Z$73,N$7,FALSE)</f>
        <v>0</v>
      </c>
      <c r="O28" s="53">
        <f>VLOOKUP(_xlfn.CONCAT("Pre-Registration",$A$25,$B28,"Intake"),Data!$E$1:$Z$73,O$7,FALSE)</f>
        <v>0</v>
      </c>
      <c r="P28" s="53">
        <f>VLOOKUP(_xlfn.CONCAT("Pre-Registration",$A$25,$B28,"Intake"),Data!$E$1:$Z$73,P$7,FALSE)</f>
        <v>0</v>
      </c>
      <c r="Q28" s="53">
        <f>VLOOKUP(_xlfn.CONCAT("Pre-Registration",$A$25,$B28,"Intake"),Data!$E$1:$Z$73,Q$7,FALSE)</f>
        <v>0</v>
      </c>
      <c r="R28" s="53">
        <f>VLOOKUP(_xlfn.CONCAT("Pre-Registration",$A$25,$B28,"Intake"),Data!$E$1:$Z$73,R$7,FALSE)</f>
        <v>0</v>
      </c>
      <c r="S28" s="53">
        <f>VLOOKUP(_xlfn.CONCAT("Pre-Registration",$A$25,$B28,"Intake"),Data!$E$1:$Z$73,S$7,FALSE)</f>
        <v>1</v>
      </c>
      <c r="T28" s="53">
        <f>VLOOKUP(_xlfn.CONCAT("Pre-Registration",$A$25,$B28,"Intake"),Data!$E$1:$Z$73,T$7,FALSE)</f>
        <v>1</v>
      </c>
      <c r="U28" s="53">
        <f>VLOOKUP(_xlfn.CONCAT("Pre-Registration",$A$25,$B28,"Intake"),Data!$E$1:$Z$73,U$7,FALSE)</f>
        <v>9</v>
      </c>
      <c r="V28" s="53">
        <f>VLOOKUP(_xlfn.CONCAT("Pre-Registration",$A$25,$B28,"Intake"),Data!$E$1:$Z$73,V$7,FALSE)</f>
        <v>5</v>
      </c>
      <c r="W28" s="53">
        <f>VLOOKUP(_xlfn.CONCAT("Pre-Registration",$A$25,$B28,"Intake"),Data!$E$1:$Z$73,W$7,FALSE)</f>
        <v>6</v>
      </c>
    </row>
    <row r="29" spans="1:23" x14ac:dyDescent="0.25">
      <c r="A29" s="95"/>
      <c r="B29" s="41" t="s">
        <v>36</v>
      </c>
      <c r="C29" s="52">
        <f>VLOOKUP(_xlfn.CONCAT("Pre-Registration",$A$25,$B29,"Intake"),Data!$E$1:$Z$73,C$7,FALSE)</f>
        <v>7</v>
      </c>
      <c r="D29" s="52">
        <f>VLOOKUP(_xlfn.CONCAT("Pre-Registration",$A$25,$B29,"Intake"),Data!$E$1:$Z$73,D$7,FALSE)</f>
        <v>3</v>
      </c>
      <c r="E29" s="52">
        <f>VLOOKUP(_xlfn.CONCAT("Pre-Registration",$A$25,$B29,"Intake"),Data!$E$1:$Z$73,E$7,FALSE)</f>
        <v>1</v>
      </c>
      <c r="F29" s="52">
        <f>VLOOKUP(_xlfn.CONCAT("Pre-Registration",$A$25,$B29,"Intake"),Data!$E$1:$Z$73,F$7,FALSE)</f>
        <v>0</v>
      </c>
      <c r="G29" s="52">
        <f>VLOOKUP(_xlfn.CONCAT("Pre-Registration",$A$25,$B29,"Intake"),Data!$E$1:$Z$73,G$7,FALSE)</f>
        <v>0</v>
      </c>
      <c r="H29" s="52">
        <f>VLOOKUP(_xlfn.CONCAT("Pre-Registration",$A$25,$B29,"Intake"),Data!$E$1:$Z$73,H$7,FALSE)</f>
        <v>0</v>
      </c>
      <c r="I29" s="52">
        <f>VLOOKUP(_xlfn.CONCAT("Pre-Registration",$A$25,$B29,"Intake"),Data!$E$1:$Z$73,I$7,FALSE)</f>
        <v>0</v>
      </c>
      <c r="J29" s="52">
        <f>VLOOKUP(_xlfn.CONCAT("Pre-Registration",$A$25,$B29,"Intake"),Data!$E$1:$Z$73,J$7,FALSE)</f>
        <v>0</v>
      </c>
      <c r="K29" s="52">
        <f>VLOOKUP(_xlfn.CONCAT("Pre-Registration",$A$25,$B29,"Intake"),Data!$E$1:$Z$73,K$7,FALSE)</f>
        <v>0</v>
      </c>
      <c r="L29" s="52">
        <f>VLOOKUP(_xlfn.CONCAT("Pre-Registration",$A$25,$B29,"Intake"),Data!$E$1:$Z$73,L$7,FALSE)</f>
        <v>0</v>
      </c>
      <c r="M29" s="53">
        <f>VLOOKUP(_xlfn.CONCAT("Pre-Registration",$A$25,$B29,"Intake"),Data!$E$1:$Z$73,M$7,FALSE)</f>
        <v>2</v>
      </c>
      <c r="N29" s="53">
        <f>VLOOKUP(_xlfn.CONCAT("Pre-Registration",$A$25,$B29,"Intake"),Data!$E$1:$Z$73,N$7,FALSE)</f>
        <v>0</v>
      </c>
      <c r="O29" s="53">
        <f>VLOOKUP(_xlfn.CONCAT("Pre-Registration",$A$25,$B29,"Intake"),Data!$E$1:$Z$73,O$7,FALSE)</f>
        <v>0</v>
      </c>
      <c r="P29" s="53">
        <f>VLOOKUP(_xlfn.CONCAT("Pre-Registration",$A$25,$B29,"Intake"),Data!$E$1:$Z$73,P$7,FALSE)</f>
        <v>0</v>
      </c>
      <c r="Q29" s="53">
        <f>VLOOKUP(_xlfn.CONCAT("Pre-Registration",$A$25,$B29,"Intake"),Data!$E$1:$Z$73,Q$7,FALSE)</f>
        <v>0</v>
      </c>
      <c r="R29" s="53">
        <f>VLOOKUP(_xlfn.CONCAT("Pre-Registration",$A$25,$B29,"Intake"),Data!$E$1:$Z$73,R$7,FALSE)</f>
        <v>0</v>
      </c>
      <c r="S29" s="53">
        <f>VLOOKUP(_xlfn.CONCAT("Pre-Registration",$A$25,$B29,"Intake"),Data!$E$1:$Z$73,S$7,FALSE)</f>
        <v>0</v>
      </c>
      <c r="T29" s="53">
        <f>VLOOKUP(_xlfn.CONCAT("Pre-Registration",$A$25,$B29,"Intake"),Data!$E$1:$Z$73,T$7,FALSE)</f>
        <v>0</v>
      </c>
      <c r="U29" s="53">
        <f>VLOOKUP(_xlfn.CONCAT("Pre-Registration",$A$25,$B29,"Intake"),Data!$E$1:$Z$73,U$7,FALSE)</f>
        <v>0</v>
      </c>
      <c r="V29" s="53">
        <f>VLOOKUP(_xlfn.CONCAT("Pre-Registration",$A$25,$B29,"Intake"),Data!$E$1:$Z$73,V$7,FALSE)</f>
        <v>0</v>
      </c>
      <c r="W29" s="53">
        <f>VLOOKUP(_xlfn.CONCAT("Pre-Registration",$A$25,$B29,"Intake"),Data!$E$1:$Z$73,W$7,FALSE)</f>
        <v>0</v>
      </c>
    </row>
    <row r="30" spans="1:23" x14ac:dyDescent="0.25">
      <c r="A30" s="95"/>
      <c r="B30" s="41" t="s">
        <v>32</v>
      </c>
      <c r="C30" s="52">
        <f>VLOOKUP(_xlfn.CONCAT("Pre-Registration",$A$25,$B30,"Intake"),Data!$E$1:$Z$73,C$7,FALSE)</f>
        <v>0</v>
      </c>
      <c r="D30" s="52">
        <f>VLOOKUP(_xlfn.CONCAT("Pre-Registration",$A$25,$B30,"Intake"),Data!$E$1:$Z$73,D$7,FALSE)</f>
        <v>0</v>
      </c>
      <c r="E30" s="52">
        <f>VLOOKUP(_xlfn.CONCAT("Pre-Registration",$A$25,$B30,"Intake"),Data!$E$1:$Z$73,E$7,FALSE)</f>
        <v>0</v>
      </c>
      <c r="F30" s="52">
        <f>VLOOKUP(_xlfn.CONCAT("Pre-Registration",$A$25,$B30,"Intake"),Data!$E$1:$Z$73,F$7,FALSE)</f>
        <v>0</v>
      </c>
      <c r="G30" s="52">
        <f>VLOOKUP(_xlfn.CONCAT("Pre-Registration",$A$25,$B30,"Intake"),Data!$E$1:$Z$73,G$7,FALSE)</f>
        <v>0</v>
      </c>
      <c r="H30" s="52">
        <f>VLOOKUP(_xlfn.CONCAT("Pre-Registration",$A$25,$B30,"Intake"),Data!$E$1:$Z$73,H$7,FALSE)</f>
        <v>3</v>
      </c>
      <c r="I30" s="52">
        <f>VLOOKUP(_xlfn.CONCAT("Pre-Registration",$A$25,$B30,"Intake"),Data!$E$1:$Z$73,I$7,FALSE)</f>
        <v>1</v>
      </c>
      <c r="J30" s="52">
        <f>VLOOKUP(_xlfn.CONCAT("Pre-Registration",$A$25,$B30,"Intake"),Data!$E$1:$Z$73,J$7,FALSE)</f>
        <v>3</v>
      </c>
      <c r="K30" s="52">
        <f>VLOOKUP(_xlfn.CONCAT("Pre-Registration",$A$25,$B30,"Intake"),Data!$E$1:$Z$73,K$7,FALSE)</f>
        <v>2</v>
      </c>
      <c r="L30" s="52">
        <f>VLOOKUP(_xlfn.CONCAT("Pre-Registration",$A$25,$B30,"Intake"),Data!$E$1:$Z$73,L$7,FALSE)</f>
        <v>3</v>
      </c>
      <c r="M30" s="53">
        <f>VLOOKUP(_xlfn.CONCAT("Pre-Registration",$A$25,$B30,"Intake"),Data!$E$1:$Z$73,M$7,FALSE)</f>
        <v>0</v>
      </c>
      <c r="N30" s="53">
        <f>VLOOKUP(_xlfn.CONCAT("Pre-Registration",$A$25,$B30,"Intake"),Data!$E$1:$Z$73,N$7,FALSE)</f>
        <v>3</v>
      </c>
      <c r="O30" s="53">
        <f>VLOOKUP(_xlfn.CONCAT("Pre-Registration",$A$25,$B30,"Intake"),Data!$E$1:$Z$73,O$7,FALSE)</f>
        <v>1</v>
      </c>
      <c r="P30" s="53">
        <f>VLOOKUP(_xlfn.CONCAT("Pre-Registration",$A$25,$B30,"Intake"),Data!$E$1:$Z$73,P$7,FALSE)</f>
        <v>1</v>
      </c>
      <c r="Q30" s="53">
        <f>VLOOKUP(_xlfn.CONCAT("Pre-Registration",$A$25,$B30,"Intake"),Data!$E$1:$Z$73,Q$7,FALSE)</f>
        <v>5</v>
      </c>
      <c r="R30" s="53">
        <f>VLOOKUP(_xlfn.CONCAT("Pre-Registration",$A$25,$B30,"Intake"),Data!$E$1:$Z$73,R$7,FALSE)</f>
        <v>2</v>
      </c>
      <c r="S30" s="53">
        <f>VLOOKUP(_xlfn.CONCAT("Pre-Registration",$A$25,$B30,"Intake"),Data!$E$1:$Z$73,S$7,FALSE)</f>
        <v>1</v>
      </c>
      <c r="T30" s="53">
        <f>VLOOKUP(_xlfn.CONCAT("Pre-Registration",$A$25,$B30,"Intake"),Data!$E$1:$Z$73,T$7,FALSE)</f>
        <v>7</v>
      </c>
      <c r="U30" s="53">
        <f>VLOOKUP(_xlfn.CONCAT("Pre-Registration",$A$25,$B30,"Intake"),Data!$E$1:$Z$73,U$7,FALSE)</f>
        <v>1</v>
      </c>
      <c r="V30" s="53">
        <f>VLOOKUP(_xlfn.CONCAT("Pre-Registration",$A$25,$B30,"Intake"),Data!$E$1:$Z$73,V$7,FALSE)</f>
        <v>9</v>
      </c>
      <c r="W30" s="53">
        <f>VLOOKUP(_xlfn.CONCAT("Pre-Registration",$A$25,$B30,"Intake"),Data!$E$1:$Z$73,W$7,FALSE)</f>
        <v>4</v>
      </c>
    </row>
    <row r="31" spans="1:23" x14ac:dyDescent="0.25">
      <c r="A31" s="95"/>
      <c r="B31" s="41" t="s">
        <v>39</v>
      </c>
      <c r="C31" s="52">
        <f>VLOOKUP(_xlfn.CONCAT("Pre-Registration",$A$25,$B31,"Intake"),Data!$E$1:$Z$73,C$7,FALSE)</f>
        <v>0</v>
      </c>
      <c r="D31" s="52">
        <f>VLOOKUP(_xlfn.CONCAT("Pre-Registration",$A$25,$B31,"Intake"),Data!$E$1:$Z$73,D$7,FALSE)</f>
        <v>0</v>
      </c>
      <c r="E31" s="52">
        <f>VLOOKUP(_xlfn.CONCAT("Pre-Registration",$A$25,$B31,"Intake"),Data!$E$1:$Z$73,E$7,FALSE)</f>
        <v>0</v>
      </c>
      <c r="F31" s="52">
        <f>VLOOKUP(_xlfn.CONCAT("Pre-Registration",$A$25,$B31,"Intake"),Data!$E$1:$Z$73,F$7,FALSE)</f>
        <v>0</v>
      </c>
      <c r="G31" s="52">
        <f>VLOOKUP(_xlfn.CONCAT("Pre-Registration",$A$25,$B31,"Intake"),Data!$E$1:$Z$73,G$7,FALSE)</f>
        <v>0</v>
      </c>
      <c r="H31" s="52">
        <f>VLOOKUP(_xlfn.CONCAT("Pre-Registration",$A$25,$B31,"Intake"),Data!$E$1:$Z$73,H$7,FALSE)</f>
        <v>0</v>
      </c>
      <c r="I31" s="52">
        <f>VLOOKUP(_xlfn.CONCAT("Pre-Registration",$A$25,$B31,"Intake"),Data!$E$1:$Z$73,I$7,FALSE)</f>
        <v>0</v>
      </c>
      <c r="J31" s="52">
        <f>VLOOKUP(_xlfn.CONCAT("Pre-Registration",$A$25,$B31,"Intake"),Data!$E$1:$Z$73,J$7,FALSE)</f>
        <v>0</v>
      </c>
      <c r="K31" s="52">
        <f>VLOOKUP(_xlfn.CONCAT("Pre-Registration",$A$25,$B31,"Intake"),Data!$E$1:$Z$73,K$7,FALSE)</f>
        <v>0</v>
      </c>
      <c r="L31" s="52">
        <f>VLOOKUP(_xlfn.CONCAT("Pre-Registration",$A$25,$B31,"Intake"),Data!$E$1:$Z$73,L$7,FALSE)</f>
        <v>0</v>
      </c>
      <c r="M31" s="52">
        <f>VLOOKUP(_xlfn.CONCAT("Pre-Registration",$A$25,$B31,"Intake"),Data!$E$1:$Z$73,M$7,FALSE)</f>
        <v>0</v>
      </c>
      <c r="N31" s="52">
        <f>VLOOKUP(_xlfn.CONCAT("Pre-Registration",$A$25,$B31,"Intake"),Data!$E$1:$Z$73,N$7,FALSE)</f>
        <v>0</v>
      </c>
      <c r="O31" s="52">
        <f>VLOOKUP(_xlfn.CONCAT("Pre-Registration",$A$25,$B31,"Intake"),Data!$E$1:$Z$73,O$7,FALSE)</f>
        <v>0</v>
      </c>
      <c r="P31" s="52">
        <f>VLOOKUP(_xlfn.CONCAT("Pre-Registration",$A$25,$B31,"Intake"),Data!$E$1:$Z$73,P$7,FALSE)</f>
        <v>0</v>
      </c>
      <c r="Q31" s="52">
        <f>VLOOKUP(_xlfn.CONCAT("Pre-Registration",$A$25,$B31,"Intake"),Data!$E$1:$Z$73,Q$7,FALSE)</f>
        <v>0</v>
      </c>
      <c r="R31" s="52">
        <f>VLOOKUP(_xlfn.CONCAT("Pre-Registration",$A$25,$B31,"Intake"),Data!$E$1:$Z$73,R$7,FALSE)</f>
        <v>0</v>
      </c>
      <c r="S31" s="52">
        <f>VLOOKUP(_xlfn.CONCAT("Pre-Registration",$A$25,$B31,"Intake"),Data!$E$1:$Z$73,S$7,FALSE)</f>
        <v>0</v>
      </c>
      <c r="T31" s="52">
        <f>VLOOKUP(_xlfn.CONCAT("Pre-Registration",$A$25,$B31,"Intake"),Data!$E$1:$Z$73,T$7,FALSE)</f>
        <v>0</v>
      </c>
      <c r="U31" s="52">
        <f>VLOOKUP(_xlfn.CONCAT("Pre-Registration",$A$25,$B31,"Intake"),Data!$E$1:$Z$73,U$7,FALSE)</f>
        <v>0</v>
      </c>
      <c r="V31" s="52">
        <f>VLOOKUP(_xlfn.CONCAT("Pre-Registration",$A$25,$B31,"Intake"),Data!$E$1:$Z$73,V$7,FALSE)</f>
        <v>0</v>
      </c>
      <c r="W31" s="52">
        <f>VLOOKUP(_xlfn.CONCAT("Pre-Registration",$A$25,$B31,"Intake"),Data!$E$1:$Z$73,W$7,FALSE)</f>
        <v>1</v>
      </c>
    </row>
    <row r="32" spans="1:23" x14ac:dyDescent="0.25">
      <c r="A32" s="95"/>
      <c r="B32" s="41" t="s">
        <v>33</v>
      </c>
      <c r="C32" s="52">
        <f>VLOOKUP(_xlfn.CONCAT("Pre-Registration",$A$25,$B32,"Intake"),Data!$E$1:$Z$73,C$7,FALSE)</f>
        <v>13</v>
      </c>
      <c r="D32" s="52">
        <f>VLOOKUP(_xlfn.CONCAT("Pre-Registration",$A$25,$B32,"Intake"),Data!$E$1:$Z$73,D$7,FALSE)</f>
        <v>28</v>
      </c>
      <c r="E32" s="52">
        <f>VLOOKUP(_xlfn.CONCAT("Pre-Registration",$A$25,$B32,"Intake"),Data!$E$1:$Z$73,E$7,FALSE)</f>
        <v>11</v>
      </c>
      <c r="F32" s="52">
        <f>VLOOKUP(_xlfn.CONCAT("Pre-Registration",$A$25,$B32,"Intake"),Data!$E$1:$Z$73,F$7,FALSE)</f>
        <v>8</v>
      </c>
      <c r="G32" s="52">
        <f>VLOOKUP(_xlfn.CONCAT("Pre-Registration",$A$25,$B32,"Intake"),Data!$E$1:$Z$73,G$7,FALSE)</f>
        <v>11</v>
      </c>
      <c r="H32" s="52">
        <f>VLOOKUP(_xlfn.CONCAT("Pre-Registration",$A$25,$B32,"Intake"),Data!$E$1:$Z$73,H$7,FALSE)</f>
        <v>3</v>
      </c>
      <c r="I32" s="52">
        <f>VLOOKUP(_xlfn.CONCAT("Pre-Registration",$A$25,$B32,"Intake"),Data!$E$1:$Z$73,I$7,FALSE)</f>
        <v>7</v>
      </c>
      <c r="J32" s="52">
        <f>VLOOKUP(_xlfn.CONCAT("Pre-Registration",$A$25,$B32,"Intake"),Data!$E$1:$Z$73,J$7,FALSE)</f>
        <v>10</v>
      </c>
      <c r="K32" s="52">
        <f>VLOOKUP(_xlfn.CONCAT("Pre-Registration",$A$25,$B32,"Intake"),Data!$E$1:$Z$73,K$7,FALSE)</f>
        <v>12</v>
      </c>
      <c r="L32" s="52">
        <f>VLOOKUP(_xlfn.CONCAT("Pre-Registration",$A$25,$B32,"Intake"),Data!$E$1:$Z$73,L$7,FALSE)</f>
        <v>10</v>
      </c>
      <c r="M32" s="53">
        <f>VLOOKUP(_xlfn.CONCAT("Pre-Registration",$A$25,$B32,"Intake"),Data!$E$1:$Z$73,M$7,FALSE)</f>
        <v>13</v>
      </c>
      <c r="N32" s="53">
        <f>VLOOKUP(_xlfn.CONCAT("Pre-Registration",$A$25,$B32,"Intake"),Data!$E$1:$Z$73,N$7,FALSE)</f>
        <v>6</v>
      </c>
      <c r="O32" s="53">
        <f>VLOOKUP(_xlfn.CONCAT("Pre-Registration",$A$25,$B32,"Intake"),Data!$E$1:$Z$73,O$7,FALSE)</f>
        <v>6</v>
      </c>
      <c r="P32" s="53">
        <f>VLOOKUP(_xlfn.CONCAT("Pre-Registration",$A$25,$B32,"Intake"),Data!$E$1:$Z$73,P$7,FALSE)</f>
        <v>3</v>
      </c>
      <c r="Q32" s="53">
        <f>VLOOKUP(_xlfn.CONCAT("Pre-Registration",$A$25,$B32,"Intake"),Data!$E$1:$Z$73,Q$7,FALSE)</f>
        <v>6</v>
      </c>
      <c r="R32" s="53">
        <f>VLOOKUP(_xlfn.CONCAT("Pre-Registration",$A$25,$B32,"Intake"),Data!$E$1:$Z$73,R$7,FALSE)</f>
        <v>3</v>
      </c>
      <c r="S32" s="53">
        <f>VLOOKUP(_xlfn.CONCAT("Pre-Registration",$A$25,$B32,"Intake"),Data!$E$1:$Z$73,S$7,FALSE)</f>
        <v>0</v>
      </c>
      <c r="T32" s="53">
        <f>VLOOKUP(_xlfn.CONCAT("Pre-Registration",$A$25,$B32,"Intake"),Data!$E$1:$Z$73,T$7,FALSE)</f>
        <v>0</v>
      </c>
      <c r="U32" s="53">
        <f>VLOOKUP(_xlfn.CONCAT("Pre-Registration",$A$25,$B32,"Intake"),Data!$E$1:$Z$73,U$7,FALSE)</f>
        <v>0</v>
      </c>
      <c r="V32" s="53">
        <f>VLOOKUP(_xlfn.CONCAT("Pre-Registration",$A$25,$B32,"Intake"),Data!$E$1:$Z$73,V$7,FALSE)</f>
        <v>0</v>
      </c>
      <c r="W32" s="53">
        <f>VLOOKUP(_xlfn.CONCAT("Pre-Registration",$A$25,$B32,"Intake"),Data!$E$1:$Z$73,W$7,FALSE)</f>
        <v>0</v>
      </c>
    </row>
    <row r="33" spans="1:23" x14ac:dyDescent="0.25">
      <c r="A33" s="94" t="s">
        <v>37</v>
      </c>
      <c r="B33" s="33" t="s">
        <v>43</v>
      </c>
      <c r="C33" s="50">
        <f>SUM(C34:C39)</f>
        <v>77</v>
      </c>
      <c r="D33" s="50">
        <f t="shared" ref="D33:W33" si="4">SUM(D34:D39)</f>
        <v>62</v>
      </c>
      <c r="E33" s="50">
        <f t="shared" si="4"/>
        <v>70</v>
      </c>
      <c r="F33" s="50">
        <f t="shared" si="4"/>
        <v>67</v>
      </c>
      <c r="G33" s="50">
        <f t="shared" si="4"/>
        <v>73</v>
      </c>
      <c r="H33" s="50">
        <f t="shared" si="4"/>
        <v>49</v>
      </c>
      <c r="I33" s="50">
        <f t="shared" si="4"/>
        <v>58</v>
      </c>
      <c r="J33" s="50">
        <f t="shared" si="4"/>
        <v>34</v>
      </c>
      <c r="K33" s="50">
        <f t="shared" si="4"/>
        <v>40</v>
      </c>
      <c r="L33" s="50">
        <f t="shared" si="4"/>
        <v>60</v>
      </c>
      <c r="M33" s="51">
        <f t="shared" si="4"/>
        <v>69</v>
      </c>
      <c r="N33" s="51">
        <f t="shared" si="4"/>
        <v>62</v>
      </c>
      <c r="O33" s="51">
        <f t="shared" si="4"/>
        <v>98</v>
      </c>
      <c r="P33" s="51">
        <f t="shared" si="4"/>
        <v>86</v>
      </c>
      <c r="Q33" s="51">
        <f t="shared" si="4"/>
        <v>104</v>
      </c>
      <c r="R33" s="51">
        <f t="shared" si="4"/>
        <v>95</v>
      </c>
      <c r="S33" s="51">
        <f t="shared" si="4"/>
        <v>115</v>
      </c>
      <c r="T33" s="51">
        <f t="shared" si="4"/>
        <v>139</v>
      </c>
      <c r="U33" s="51">
        <f t="shared" si="4"/>
        <v>101</v>
      </c>
      <c r="V33" s="51">
        <f t="shared" si="4"/>
        <v>131</v>
      </c>
      <c r="W33" s="51">
        <f t="shared" si="4"/>
        <v>144</v>
      </c>
    </row>
    <row r="34" spans="1:23" x14ac:dyDescent="0.25">
      <c r="A34" s="95"/>
      <c r="B34" s="41" t="s">
        <v>28</v>
      </c>
      <c r="C34" s="52">
        <f>VLOOKUP(_xlfn.CONCAT("Pre-Registration",$A$33,$B34,"Intake"),Data!$E$1:$Z$73,C$7,FALSE)</f>
        <v>65</v>
      </c>
      <c r="D34" s="52">
        <f>VLOOKUP(_xlfn.CONCAT("Pre-Registration",$A$33,$B34,"Intake"),Data!$E$1:$Z$73,D$7,FALSE)</f>
        <v>50</v>
      </c>
      <c r="E34" s="52">
        <f>VLOOKUP(_xlfn.CONCAT("Pre-Registration",$A$33,$B34,"Intake"),Data!$E$1:$Z$73,E$7,FALSE)</f>
        <v>66</v>
      </c>
      <c r="F34" s="52">
        <f>VLOOKUP(_xlfn.CONCAT("Pre-Registration",$A$33,$B34,"Intake"),Data!$E$1:$Z$73,F$7,FALSE)</f>
        <v>65</v>
      </c>
      <c r="G34" s="52">
        <f>VLOOKUP(_xlfn.CONCAT("Pre-Registration",$A$33,$B34,"Intake"),Data!$E$1:$Z$73,G$7,FALSE)</f>
        <v>67</v>
      </c>
      <c r="H34" s="52">
        <f>VLOOKUP(_xlfn.CONCAT("Pre-Registration",$A$33,$B34,"Intake"),Data!$E$1:$Z$73,H$7,FALSE)</f>
        <v>42</v>
      </c>
      <c r="I34" s="52">
        <f>VLOOKUP(_xlfn.CONCAT("Pre-Registration",$A$33,$B34,"Intake"),Data!$E$1:$Z$73,I$7,FALSE)</f>
        <v>51</v>
      </c>
      <c r="J34" s="52">
        <f>VLOOKUP(_xlfn.CONCAT("Pre-Registration",$A$33,$B34,"Intake"),Data!$E$1:$Z$73,J$7,FALSE)</f>
        <v>27</v>
      </c>
      <c r="K34" s="52">
        <f>VLOOKUP(_xlfn.CONCAT("Pre-Registration",$A$33,$B34,"Intake"),Data!$E$1:$Z$73,K$7,FALSE)</f>
        <v>34</v>
      </c>
      <c r="L34" s="52">
        <f>VLOOKUP(_xlfn.CONCAT("Pre-Registration",$A$33,$B34,"Intake"),Data!$E$1:$Z$73,L$7,FALSE)</f>
        <v>54</v>
      </c>
      <c r="M34" s="53">
        <f>VLOOKUP(_xlfn.CONCAT("Pre-Registration",$A$33,$B34,"Intake"),Data!$E$1:$Z$73,M$7,FALSE)</f>
        <v>67</v>
      </c>
      <c r="N34" s="53">
        <f>VLOOKUP(_xlfn.CONCAT("Pre-Registration",$A$33,$B34,"Intake"),Data!$E$1:$Z$73,N$7,FALSE)</f>
        <v>57</v>
      </c>
      <c r="O34" s="53">
        <f>VLOOKUP(_xlfn.CONCAT("Pre-Registration",$A$33,$B34,"Intake"),Data!$E$1:$Z$73,O$7,FALSE)</f>
        <v>92</v>
      </c>
      <c r="P34" s="53">
        <f>VLOOKUP(_xlfn.CONCAT("Pre-Registration",$A$33,$B34,"Intake"),Data!$E$1:$Z$73,P$7,FALSE)</f>
        <v>77</v>
      </c>
      <c r="Q34" s="53">
        <f>VLOOKUP(_xlfn.CONCAT("Pre-Registration",$A$33,$B34,"Intake"),Data!$E$1:$Z$73,Q$7,FALSE)</f>
        <v>100</v>
      </c>
      <c r="R34" s="53">
        <f>VLOOKUP(_xlfn.CONCAT("Pre-Registration",$A$33,$B34,"Intake"),Data!$E$1:$Z$73,R$7,FALSE)</f>
        <v>87</v>
      </c>
      <c r="S34" s="53">
        <f>VLOOKUP(_xlfn.CONCAT("Pre-Registration",$A$33,$B34,"Intake"),Data!$E$1:$Z$73,S$7,FALSE)</f>
        <v>99</v>
      </c>
      <c r="T34" s="53">
        <f>VLOOKUP(_xlfn.CONCAT("Pre-Registration",$A$33,$B34,"Intake"),Data!$E$1:$Z$73,T$7,FALSE)</f>
        <v>123</v>
      </c>
      <c r="U34" s="53">
        <f>VLOOKUP(_xlfn.CONCAT("Pre-Registration",$A$33,$B34,"Intake"),Data!$E$1:$Z$73,U$7,FALSE)</f>
        <v>89</v>
      </c>
      <c r="V34" s="53">
        <f>VLOOKUP(_xlfn.CONCAT("Pre-Registration",$A$33,$B34,"Intake"),Data!$E$1:$Z$73,V$7,FALSE)</f>
        <v>117</v>
      </c>
      <c r="W34" s="53">
        <f>VLOOKUP(_xlfn.CONCAT("Pre-Registration",$A$33,$B34,"Intake"),Data!$E$1:$Z$73,W$7,FALSE)</f>
        <v>132</v>
      </c>
    </row>
    <row r="35" spans="1:23" s="25" customFormat="1" x14ac:dyDescent="0.25">
      <c r="A35" s="95"/>
      <c r="B35" s="41" t="s">
        <v>34</v>
      </c>
      <c r="C35" s="52">
        <f>VLOOKUP(_xlfn.CONCAT("Pre-Registration",$A$33,$B35,"Intake"),Data!$E$1:$Z$73,C$7,FALSE)</f>
        <v>0</v>
      </c>
      <c r="D35" s="52">
        <f>VLOOKUP(_xlfn.CONCAT("Pre-Registration",$A$33,$B35,"Intake"),Data!$E$1:$Z$73,D$7,FALSE)</f>
        <v>0</v>
      </c>
      <c r="E35" s="52">
        <f>VLOOKUP(_xlfn.CONCAT("Pre-Registration",$A$33,$B35,"Intake"),Data!$E$1:$Z$73,E$7,FALSE)</f>
        <v>0</v>
      </c>
      <c r="F35" s="52">
        <f>VLOOKUP(_xlfn.CONCAT("Pre-Registration",$A$33,$B35,"Intake"),Data!$E$1:$Z$73,F$7,FALSE)</f>
        <v>0</v>
      </c>
      <c r="G35" s="52">
        <f>VLOOKUP(_xlfn.CONCAT("Pre-Registration",$A$33,$B35,"Intake"),Data!$E$1:$Z$73,G$7,FALSE)</f>
        <v>0</v>
      </c>
      <c r="H35" s="52">
        <f>VLOOKUP(_xlfn.CONCAT("Pre-Registration",$A$33,$B35,"Intake"),Data!$E$1:$Z$73,H$7,FALSE)</f>
        <v>0</v>
      </c>
      <c r="I35" s="52">
        <f>VLOOKUP(_xlfn.CONCAT("Pre-Registration",$A$33,$B35,"Intake"),Data!$E$1:$Z$73,I$7,FALSE)</f>
        <v>0</v>
      </c>
      <c r="J35" s="52">
        <f>VLOOKUP(_xlfn.CONCAT("Pre-Registration",$A$33,$B35,"Intake"),Data!$E$1:$Z$73,J$7,FALSE)</f>
        <v>0</v>
      </c>
      <c r="K35" s="52">
        <f>VLOOKUP(_xlfn.CONCAT("Pre-Registration",$A$33,$B35,"Intake"),Data!$E$1:$Z$73,K$7,FALSE)</f>
        <v>0</v>
      </c>
      <c r="L35" s="52">
        <f>VLOOKUP(_xlfn.CONCAT("Pre-Registration",$A$33,$B35,"Intake"),Data!$E$1:$Z$73,L$7,FALSE)</f>
        <v>0</v>
      </c>
      <c r="M35" s="53">
        <f>VLOOKUP(_xlfn.CONCAT("Pre-Registration",$A$33,$B35,"Intake"),Data!$E$1:$Z$73,M$7,FALSE)</f>
        <v>0</v>
      </c>
      <c r="N35" s="53">
        <f>VLOOKUP(_xlfn.CONCAT("Pre-Registration",$A$33,$B35,"Intake"),Data!$E$1:$Z$73,N$7,FALSE)</f>
        <v>0</v>
      </c>
      <c r="O35" s="53">
        <f>VLOOKUP(_xlfn.CONCAT("Pre-Registration",$A$33,$B35,"Intake"),Data!$E$1:$Z$73,O$7,FALSE)</f>
        <v>0</v>
      </c>
      <c r="P35" s="53">
        <f>VLOOKUP(_xlfn.CONCAT("Pre-Registration",$A$33,$B35,"Intake"),Data!$E$1:$Z$73,P$7,FALSE)</f>
        <v>0</v>
      </c>
      <c r="Q35" s="53">
        <f>VLOOKUP(_xlfn.CONCAT("Pre-Registration",$A$33,$B35,"Intake"),Data!$E$1:$Z$73,Q$7,FALSE)</f>
        <v>0</v>
      </c>
      <c r="R35" s="53">
        <f>VLOOKUP(_xlfn.CONCAT("Pre-Registration",$A$33,$B35,"Intake"),Data!$E$1:$Z$73,R$7,FALSE)</f>
        <v>0</v>
      </c>
      <c r="S35" s="53">
        <f>VLOOKUP(_xlfn.CONCAT("Pre-Registration",$A$33,$B35,"Intake"),Data!$E$1:$Z$73,S$7,FALSE)</f>
        <v>6</v>
      </c>
      <c r="T35" s="53">
        <f>VLOOKUP(_xlfn.CONCAT("Pre-Registration",$A$33,$B35,"Intake"),Data!$E$1:$Z$73,T$7,FALSE)</f>
        <v>4</v>
      </c>
      <c r="U35" s="53">
        <f>VLOOKUP(_xlfn.CONCAT("Pre-Registration",$A$33,$B35,"Intake"),Data!$E$1:$Z$73,U$7,FALSE)</f>
        <v>3</v>
      </c>
      <c r="V35" s="53">
        <f>VLOOKUP(_xlfn.CONCAT("Pre-Registration",$A$33,$B35,"Intake"),Data!$E$1:$Z$73,V$7,FALSE)</f>
        <v>6</v>
      </c>
      <c r="W35" s="53">
        <f>VLOOKUP(_xlfn.CONCAT("Pre-Registration",$A$33,$B35,"Intake"),Data!$E$1:$Z$73,W$7,FALSE)</f>
        <v>9</v>
      </c>
    </row>
    <row r="36" spans="1:23" x14ac:dyDescent="0.25">
      <c r="A36" s="95"/>
      <c r="B36" s="41" t="s">
        <v>38</v>
      </c>
      <c r="C36" s="52">
        <f>VLOOKUP(_xlfn.CONCAT("Pre-Registration",$A$33,$B36,"Intake"),Data!$E$1:$Z$73,C$7,FALSE)</f>
        <v>0</v>
      </c>
      <c r="D36" s="52">
        <f>VLOOKUP(_xlfn.CONCAT("Pre-Registration",$A$33,$B36,"Intake"),Data!$E$1:$Z$73,D$7,FALSE)</f>
        <v>0</v>
      </c>
      <c r="E36" s="52">
        <f>VLOOKUP(_xlfn.CONCAT("Pre-Registration",$A$33,$B36,"Intake"),Data!$E$1:$Z$73,E$7,FALSE)</f>
        <v>0</v>
      </c>
      <c r="F36" s="52">
        <f>VLOOKUP(_xlfn.CONCAT("Pre-Registration",$A$33,$B36,"Intake"),Data!$E$1:$Z$73,F$7,FALSE)</f>
        <v>0</v>
      </c>
      <c r="G36" s="52">
        <f>VLOOKUP(_xlfn.CONCAT("Pre-Registration",$A$33,$B36,"Intake"),Data!$E$1:$Z$73,G$7,FALSE)</f>
        <v>0</v>
      </c>
      <c r="H36" s="52">
        <f>VLOOKUP(_xlfn.CONCAT("Pre-Registration",$A$33,$B36,"Intake"),Data!$E$1:$Z$73,H$7,FALSE)</f>
        <v>0</v>
      </c>
      <c r="I36" s="52">
        <f>VLOOKUP(_xlfn.CONCAT("Pre-Registration",$A$33,$B36,"Intake"),Data!$E$1:$Z$73,I$7,FALSE)</f>
        <v>0</v>
      </c>
      <c r="J36" s="52">
        <f>VLOOKUP(_xlfn.CONCAT("Pre-Registration",$A$33,$B36,"Intake"),Data!$E$1:$Z$73,J$7,FALSE)</f>
        <v>0</v>
      </c>
      <c r="K36" s="52">
        <f>VLOOKUP(_xlfn.CONCAT("Pre-Registration",$A$33,$B36,"Intake"),Data!$E$1:$Z$73,K$7,FALSE)</f>
        <v>0</v>
      </c>
      <c r="L36" s="52">
        <f>VLOOKUP(_xlfn.CONCAT("Pre-Registration",$A$33,$B36,"Intake"),Data!$E$1:$Z$73,L$7,FALSE)</f>
        <v>0</v>
      </c>
      <c r="M36" s="53">
        <f>VLOOKUP(_xlfn.CONCAT("Pre-Registration",$A$33,$B36,"Intake"),Data!$E$1:$Z$73,M$7,FALSE)</f>
        <v>0</v>
      </c>
      <c r="N36" s="53">
        <f>VLOOKUP(_xlfn.CONCAT("Pre-Registration",$A$33,$B36,"Intake"),Data!$E$1:$Z$73,N$7,FALSE)</f>
        <v>0</v>
      </c>
      <c r="O36" s="53">
        <f>VLOOKUP(_xlfn.CONCAT("Pre-Registration",$A$33,$B36,"Intake"),Data!$E$1:$Z$73,O$7,FALSE)</f>
        <v>0</v>
      </c>
      <c r="P36" s="53">
        <f>VLOOKUP(_xlfn.CONCAT("Pre-Registration",$A$33,$B36,"Intake"),Data!$E$1:$Z$73,P$7,FALSE)</f>
        <v>0</v>
      </c>
      <c r="Q36" s="53">
        <f>VLOOKUP(_xlfn.CONCAT("Pre-Registration",$A$33,$B36,"Intake"),Data!$E$1:$Z$73,Q$7,FALSE)</f>
        <v>0</v>
      </c>
      <c r="R36" s="53">
        <f>VLOOKUP(_xlfn.CONCAT("Pre-Registration",$A$33,$B36,"Intake"),Data!$E$1:$Z$73,R$7,FALSE)</f>
        <v>0</v>
      </c>
      <c r="S36" s="53">
        <f>VLOOKUP(_xlfn.CONCAT("Pre-Registration",$A$33,$B36,"Intake"),Data!$E$1:$Z$73,S$7,FALSE)</f>
        <v>0</v>
      </c>
      <c r="T36" s="53">
        <f>VLOOKUP(_xlfn.CONCAT("Pre-Registration",$A$33,$B36,"Intake"),Data!$E$1:$Z$73,T$7,FALSE)</f>
        <v>1</v>
      </c>
      <c r="U36" s="53">
        <f>VLOOKUP(_xlfn.CONCAT("Pre-Registration",$A$33,$B36,"Intake"),Data!$E$1:$Z$73,U$7,FALSE)</f>
        <v>5</v>
      </c>
      <c r="V36" s="53">
        <f>VLOOKUP(_xlfn.CONCAT("Pre-Registration",$A$33,$B36,"Intake"),Data!$E$1:$Z$73,V$7,FALSE)</f>
        <v>0</v>
      </c>
      <c r="W36" s="53">
        <f>VLOOKUP(_xlfn.CONCAT("Pre-Registration",$A$33,$B36,"Intake"),Data!$E$1:$Z$73,W$7,FALSE)</f>
        <v>0</v>
      </c>
    </row>
    <row r="37" spans="1:23" x14ac:dyDescent="0.25">
      <c r="A37" s="95"/>
      <c r="B37" s="41" t="s">
        <v>36</v>
      </c>
      <c r="C37" s="52">
        <f>VLOOKUP(_xlfn.CONCAT("Pre-Registration",$A$33,$B37,"Intake"),Data!$E$1:$Z$73,C$7,FALSE)</f>
        <v>3</v>
      </c>
      <c r="D37" s="52">
        <f>VLOOKUP(_xlfn.CONCAT("Pre-Registration",$A$33,$B37,"Intake"),Data!$E$1:$Z$73,D$7,FALSE)</f>
        <v>0</v>
      </c>
      <c r="E37" s="52">
        <f>VLOOKUP(_xlfn.CONCAT("Pre-Registration",$A$33,$B37,"Intake"),Data!$E$1:$Z$73,E$7,FALSE)</f>
        <v>0</v>
      </c>
      <c r="F37" s="52">
        <f>VLOOKUP(_xlfn.CONCAT("Pre-Registration",$A$33,$B37,"Intake"),Data!$E$1:$Z$73,F$7,FALSE)</f>
        <v>0</v>
      </c>
      <c r="G37" s="52">
        <f>VLOOKUP(_xlfn.CONCAT("Pre-Registration",$A$33,$B37,"Intake"),Data!$E$1:$Z$73,G$7,FALSE)</f>
        <v>0</v>
      </c>
      <c r="H37" s="52">
        <f>VLOOKUP(_xlfn.CONCAT("Pre-Registration",$A$33,$B37,"Intake"),Data!$E$1:$Z$73,H$7,FALSE)</f>
        <v>0</v>
      </c>
      <c r="I37" s="52">
        <f>VLOOKUP(_xlfn.CONCAT("Pre-Registration",$A$33,$B37,"Intake"),Data!$E$1:$Z$73,I$7,FALSE)</f>
        <v>0</v>
      </c>
      <c r="J37" s="52">
        <f>VLOOKUP(_xlfn.CONCAT("Pre-Registration",$A$33,$B37,"Intake"),Data!$E$1:$Z$73,J$7,FALSE)</f>
        <v>0</v>
      </c>
      <c r="K37" s="52">
        <f>VLOOKUP(_xlfn.CONCAT("Pre-Registration",$A$33,$B37,"Intake"),Data!$E$1:$Z$73,K$7,FALSE)</f>
        <v>0</v>
      </c>
      <c r="L37" s="52">
        <f>VLOOKUP(_xlfn.CONCAT("Pre-Registration",$A$33,$B37,"Intake"),Data!$E$1:$Z$73,L$7,FALSE)</f>
        <v>0</v>
      </c>
      <c r="M37" s="53">
        <f>VLOOKUP(_xlfn.CONCAT("Pre-Registration",$A$33,$B37,"Intake"),Data!$E$1:$Z$73,M$7,FALSE)</f>
        <v>0</v>
      </c>
      <c r="N37" s="53">
        <f>VLOOKUP(_xlfn.CONCAT("Pre-Registration",$A$33,$B37,"Intake"),Data!$E$1:$Z$73,N$7,FALSE)</f>
        <v>0</v>
      </c>
      <c r="O37" s="53">
        <f>VLOOKUP(_xlfn.CONCAT("Pre-Registration",$A$33,$B37,"Intake"),Data!$E$1:$Z$73,O$7,FALSE)</f>
        <v>0</v>
      </c>
      <c r="P37" s="53">
        <f>VLOOKUP(_xlfn.CONCAT("Pre-Registration",$A$33,$B37,"Intake"),Data!$E$1:$Z$73,P$7,FALSE)</f>
        <v>0</v>
      </c>
      <c r="Q37" s="53">
        <f>VLOOKUP(_xlfn.CONCAT("Pre-Registration",$A$33,$B37,"Intake"),Data!$E$1:$Z$73,Q$7,FALSE)</f>
        <v>0</v>
      </c>
      <c r="R37" s="53">
        <f>VLOOKUP(_xlfn.CONCAT("Pre-Registration",$A$33,$B37,"Intake"),Data!$E$1:$Z$73,R$7,FALSE)</f>
        <v>0</v>
      </c>
      <c r="S37" s="53">
        <f>VLOOKUP(_xlfn.CONCAT("Pre-Registration",$A$33,$B37,"Intake"),Data!$E$1:$Z$73,S$7,FALSE)</f>
        <v>0</v>
      </c>
      <c r="T37" s="53">
        <f>VLOOKUP(_xlfn.CONCAT("Pre-Registration",$A$33,$B37,"Intake"),Data!$E$1:$Z$73,T$7,FALSE)</f>
        <v>0</v>
      </c>
      <c r="U37" s="53">
        <f>VLOOKUP(_xlfn.CONCAT("Pre-Registration",$A$33,$B37,"Intake"),Data!$E$1:$Z$73,U$7,FALSE)</f>
        <v>0</v>
      </c>
      <c r="V37" s="53">
        <f>VLOOKUP(_xlfn.CONCAT("Pre-Registration",$A$33,$B37,"Intake"),Data!$E$1:$Z$73,V$7,FALSE)</f>
        <v>0</v>
      </c>
      <c r="W37" s="53">
        <f>VLOOKUP(_xlfn.CONCAT("Pre-Registration",$A$33,$B37,"Intake"),Data!$E$1:$Z$73,W$7,FALSE)</f>
        <v>0</v>
      </c>
    </row>
    <row r="38" spans="1:23" x14ac:dyDescent="0.25">
      <c r="A38" s="95"/>
      <c r="B38" s="41" t="s">
        <v>32</v>
      </c>
      <c r="C38" s="52">
        <f>VLOOKUP(_xlfn.CONCAT("Pre-Registration",$A$33,$B38,"Intake"),Data!$E$1:$Z$73,C$7,FALSE)</f>
        <v>0</v>
      </c>
      <c r="D38" s="52">
        <f>VLOOKUP(_xlfn.CONCAT("Pre-Registration",$A$33,$B38,"Intake"),Data!$E$1:$Z$73,D$7,FALSE)</f>
        <v>0</v>
      </c>
      <c r="E38" s="52">
        <f>VLOOKUP(_xlfn.CONCAT("Pre-Registration",$A$33,$B38,"Intake"),Data!$E$1:$Z$73,E$7,FALSE)</f>
        <v>0</v>
      </c>
      <c r="F38" s="52">
        <f>VLOOKUP(_xlfn.CONCAT("Pre-Registration",$A$33,$B38,"Intake"),Data!$E$1:$Z$73,F$7,FALSE)</f>
        <v>0</v>
      </c>
      <c r="G38" s="52">
        <f>VLOOKUP(_xlfn.CONCAT("Pre-Registration",$A$33,$B38,"Intake"),Data!$E$1:$Z$73,G$7,FALSE)</f>
        <v>1</v>
      </c>
      <c r="H38" s="52">
        <f>VLOOKUP(_xlfn.CONCAT("Pre-Registration",$A$33,$B38,"Intake"),Data!$E$1:$Z$73,H$7,FALSE)</f>
        <v>3</v>
      </c>
      <c r="I38" s="52">
        <f>VLOOKUP(_xlfn.CONCAT("Pre-Registration",$A$33,$B38,"Intake"),Data!$E$1:$Z$73,I$7,FALSE)</f>
        <v>1</v>
      </c>
      <c r="J38" s="52">
        <f>VLOOKUP(_xlfn.CONCAT("Pre-Registration",$A$33,$B38,"Intake"),Data!$E$1:$Z$73,J$7,FALSE)</f>
        <v>2</v>
      </c>
      <c r="K38" s="52">
        <f>VLOOKUP(_xlfn.CONCAT("Pre-Registration",$A$33,$B38,"Intake"),Data!$E$1:$Z$73,K$7,FALSE)</f>
        <v>1</v>
      </c>
      <c r="L38" s="52">
        <f>VLOOKUP(_xlfn.CONCAT("Pre-Registration",$A$33,$B38,"Intake"),Data!$E$1:$Z$73,L$7,FALSE)</f>
        <v>2</v>
      </c>
      <c r="M38" s="53">
        <f>VLOOKUP(_xlfn.CONCAT("Pre-Registration",$A$33,$B38,"Intake"),Data!$E$1:$Z$73,M$7,FALSE)</f>
        <v>0</v>
      </c>
      <c r="N38" s="53">
        <f>VLOOKUP(_xlfn.CONCAT("Pre-Registration",$A$33,$B38,"Intake"),Data!$E$1:$Z$73,N$7,FALSE)</f>
        <v>1</v>
      </c>
      <c r="O38" s="53">
        <f>VLOOKUP(_xlfn.CONCAT("Pre-Registration",$A$33,$B38,"Intake"),Data!$E$1:$Z$73,O$7,FALSE)</f>
        <v>0</v>
      </c>
      <c r="P38" s="53">
        <f>VLOOKUP(_xlfn.CONCAT("Pre-Registration",$A$33,$B38,"Intake"),Data!$E$1:$Z$73,P$7,FALSE)</f>
        <v>2</v>
      </c>
      <c r="Q38" s="53">
        <f>VLOOKUP(_xlfn.CONCAT("Pre-Registration",$A$33,$B38,"Intake"),Data!$E$1:$Z$73,Q$7,FALSE)</f>
        <v>1</v>
      </c>
      <c r="R38" s="53">
        <f>VLOOKUP(_xlfn.CONCAT("Pre-Registration",$A$33,$B38,"Intake"),Data!$E$1:$Z$73,R$7,FALSE)</f>
        <v>3</v>
      </c>
      <c r="S38" s="53">
        <f>VLOOKUP(_xlfn.CONCAT("Pre-Registration",$A$33,$B38,"Intake"),Data!$E$1:$Z$73,S$7,FALSE)</f>
        <v>10</v>
      </c>
      <c r="T38" s="53">
        <f>VLOOKUP(_xlfn.CONCAT("Pre-Registration",$A$33,$B38,"Intake"),Data!$E$1:$Z$73,T$7,FALSE)</f>
        <v>11</v>
      </c>
      <c r="U38" s="53">
        <f>VLOOKUP(_xlfn.CONCAT("Pre-Registration",$A$33,$B38,"Intake"),Data!$E$1:$Z$73,U$7,FALSE)</f>
        <v>4</v>
      </c>
      <c r="V38" s="53">
        <f>VLOOKUP(_xlfn.CONCAT("Pre-Registration",$A$33,$B38,"Intake"),Data!$E$1:$Z$73,V$7,FALSE)</f>
        <v>8</v>
      </c>
      <c r="W38" s="53">
        <f>VLOOKUP(_xlfn.CONCAT("Pre-Registration",$A$33,$B38,"Intake"),Data!$E$1:$Z$73,W$7,FALSE)</f>
        <v>3</v>
      </c>
    </row>
    <row r="39" spans="1:23" x14ac:dyDescent="0.25">
      <c r="A39" s="96"/>
      <c r="B39" s="41" t="s">
        <v>33</v>
      </c>
      <c r="C39" s="52">
        <f>VLOOKUP(_xlfn.CONCAT("Pre-Registration",$A$33,$B39,"Intake"),Data!$E$1:$Z$73,C$7,FALSE)</f>
        <v>9</v>
      </c>
      <c r="D39" s="52">
        <f>VLOOKUP(_xlfn.CONCAT("Pre-Registration",$A$33,$B39,"Intake"),Data!$E$1:$Z$73,D$7,FALSE)</f>
        <v>12</v>
      </c>
      <c r="E39" s="52">
        <f>VLOOKUP(_xlfn.CONCAT("Pre-Registration",$A$33,$B39,"Intake"),Data!$E$1:$Z$73,E$7,FALSE)</f>
        <v>4</v>
      </c>
      <c r="F39" s="52">
        <f>VLOOKUP(_xlfn.CONCAT("Pre-Registration",$A$33,$B39,"Intake"),Data!$E$1:$Z$73,F$7,FALSE)</f>
        <v>2</v>
      </c>
      <c r="G39" s="52">
        <f>VLOOKUP(_xlfn.CONCAT("Pre-Registration",$A$33,$B39,"Intake"),Data!$E$1:$Z$73,G$7,FALSE)</f>
        <v>5</v>
      </c>
      <c r="H39" s="52">
        <f>VLOOKUP(_xlfn.CONCAT("Pre-Registration",$A$33,$B39,"Intake"),Data!$E$1:$Z$73,H$7,FALSE)</f>
        <v>4</v>
      </c>
      <c r="I39" s="52">
        <f>VLOOKUP(_xlfn.CONCAT("Pre-Registration",$A$33,$B39,"Intake"),Data!$E$1:$Z$73,I$7,FALSE)</f>
        <v>6</v>
      </c>
      <c r="J39" s="52">
        <f>VLOOKUP(_xlfn.CONCAT("Pre-Registration",$A$33,$B39,"Intake"),Data!$E$1:$Z$73,J$7,FALSE)</f>
        <v>5</v>
      </c>
      <c r="K39" s="52">
        <f>VLOOKUP(_xlfn.CONCAT("Pre-Registration",$A$33,$B39,"Intake"),Data!$E$1:$Z$73,K$7,FALSE)</f>
        <v>5</v>
      </c>
      <c r="L39" s="52">
        <f>VLOOKUP(_xlfn.CONCAT("Pre-Registration",$A$33,$B39,"Intake"),Data!$E$1:$Z$73,L$7,FALSE)</f>
        <v>4</v>
      </c>
      <c r="M39" s="53">
        <f>VLOOKUP(_xlfn.CONCAT("Pre-Registration",$A$33,$B39,"Intake"),Data!$E$1:$Z$73,M$7,FALSE)</f>
        <v>2</v>
      </c>
      <c r="N39" s="53">
        <f>VLOOKUP(_xlfn.CONCAT("Pre-Registration",$A$33,$B39,"Intake"),Data!$E$1:$Z$73,N$7,FALSE)</f>
        <v>4</v>
      </c>
      <c r="O39" s="53">
        <f>VLOOKUP(_xlfn.CONCAT("Pre-Registration",$A$33,$B39,"Intake"),Data!$E$1:$Z$73,O$7,FALSE)</f>
        <v>6</v>
      </c>
      <c r="P39" s="53">
        <f>VLOOKUP(_xlfn.CONCAT("Pre-Registration",$A$33,$B39,"Intake"),Data!$E$1:$Z$73,P$7,FALSE)</f>
        <v>7</v>
      </c>
      <c r="Q39" s="53">
        <f>VLOOKUP(_xlfn.CONCAT("Pre-Registration",$A$33,$B39,"Intake"),Data!$E$1:$Z$73,Q$7,FALSE)</f>
        <v>3</v>
      </c>
      <c r="R39" s="53">
        <f>VLOOKUP(_xlfn.CONCAT("Pre-Registration",$A$33,$B39,"Intake"),Data!$E$1:$Z$73,R$7,FALSE)</f>
        <v>5</v>
      </c>
      <c r="S39" s="53">
        <f>VLOOKUP(_xlfn.CONCAT("Pre-Registration",$A$33,$B39,"Intake"),Data!$E$1:$Z$73,S$7,FALSE)</f>
        <v>0</v>
      </c>
      <c r="T39" s="53">
        <f>VLOOKUP(_xlfn.CONCAT("Pre-Registration",$A$33,$B39,"Intake"),Data!$E$1:$Z$73,T$7,FALSE)</f>
        <v>0</v>
      </c>
      <c r="U39" s="53">
        <f>VLOOKUP(_xlfn.CONCAT("Pre-Registration",$A$33,$B39,"Intake"),Data!$E$1:$Z$73,U$7,FALSE)</f>
        <v>0</v>
      </c>
      <c r="V39" s="53">
        <f>VLOOKUP(_xlfn.CONCAT("Pre-Registration",$A$33,$B39,"Intake"),Data!$E$1:$Z$73,V$7,FALSE)</f>
        <v>0</v>
      </c>
      <c r="W39" s="53">
        <f>VLOOKUP(_xlfn.CONCAT("Pre-Registration",$A$33,$B39,"Intake"),Data!$E$1:$Z$73,W$7,FALSE)</f>
        <v>0</v>
      </c>
    </row>
    <row r="40" spans="1:23" x14ac:dyDescent="0.25">
      <c r="A40" s="100" t="s">
        <v>40</v>
      </c>
      <c r="B40" s="81" t="s">
        <v>43</v>
      </c>
      <c r="C40" s="80">
        <f>C41</f>
        <v>0</v>
      </c>
      <c r="D40" s="80">
        <f t="shared" ref="D40:W40" si="5">D41</f>
        <v>0</v>
      </c>
      <c r="E40" s="80">
        <f t="shared" si="5"/>
        <v>0</v>
      </c>
      <c r="F40" s="80">
        <f t="shared" si="5"/>
        <v>0</v>
      </c>
      <c r="G40" s="80">
        <f t="shared" si="5"/>
        <v>0</v>
      </c>
      <c r="H40" s="80">
        <f t="shared" si="5"/>
        <v>0</v>
      </c>
      <c r="I40" s="80">
        <f t="shared" si="5"/>
        <v>0</v>
      </c>
      <c r="J40" s="80">
        <f t="shared" si="5"/>
        <v>0</v>
      </c>
      <c r="K40" s="80">
        <f t="shared" si="5"/>
        <v>0</v>
      </c>
      <c r="L40" s="80">
        <f t="shared" si="5"/>
        <v>0</v>
      </c>
      <c r="M40" s="80">
        <f t="shared" si="5"/>
        <v>0</v>
      </c>
      <c r="N40" s="80">
        <f t="shared" si="5"/>
        <v>0</v>
      </c>
      <c r="O40" s="80">
        <f t="shared" si="5"/>
        <v>0</v>
      </c>
      <c r="P40" s="80">
        <f t="shared" si="5"/>
        <v>0</v>
      </c>
      <c r="Q40" s="80">
        <f t="shared" si="5"/>
        <v>0</v>
      </c>
      <c r="R40" s="80">
        <f t="shared" si="5"/>
        <v>4</v>
      </c>
      <c r="S40" s="80">
        <f t="shared" si="5"/>
        <v>9</v>
      </c>
      <c r="T40" s="80">
        <f t="shared" si="5"/>
        <v>10</v>
      </c>
      <c r="U40" s="80">
        <f t="shared" si="5"/>
        <v>9</v>
      </c>
      <c r="V40" s="80">
        <f t="shared" si="5"/>
        <v>10</v>
      </c>
      <c r="W40" s="80">
        <f t="shared" si="5"/>
        <v>0</v>
      </c>
    </row>
    <row r="41" spans="1:23" s="29" customFormat="1" ht="15.6" x14ac:dyDescent="0.3">
      <c r="A41" s="101"/>
      <c r="B41" s="35" t="s">
        <v>34</v>
      </c>
      <c r="C41" s="76">
        <f>VLOOKUP(_xlfn.CONCAT("Pre-Registration",$A$40,$B41,"Intake"),Data!$E$1:$Z$73,C$7,FALSE)</f>
        <v>0</v>
      </c>
      <c r="D41" s="58">
        <f>VLOOKUP(_xlfn.CONCAT("Pre-Registration",$A$40,$B41,"Intake"),Data!$E$1:$Z$73,D$7,FALSE)</f>
        <v>0</v>
      </c>
      <c r="E41" s="58">
        <f>VLOOKUP(_xlfn.CONCAT("Pre-Registration",$A$40,$B41,"Intake"),Data!$E$1:$Z$73,E$7,FALSE)</f>
        <v>0</v>
      </c>
      <c r="F41" s="58">
        <f>VLOOKUP(_xlfn.CONCAT("Pre-Registration",$A$40,$B41,"Intake"),Data!$E$1:$Z$73,F$7,FALSE)</f>
        <v>0</v>
      </c>
      <c r="G41" s="58">
        <f>VLOOKUP(_xlfn.CONCAT("Pre-Registration",$A$40,$B41,"Intake"),Data!$E$1:$Z$73,G$7,FALSE)</f>
        <v>0</v>
      </c>
      <c r="H41" s="58">
        <f>VLOOKUP(_xlfn.CONCAT("Pre-Registration",$A$40,$B41,"Intake"),Data!$E$1:$Z$73,H$7,FALSE)</f>
        <v>0</v>
      </c>
      <c r="I41" s="58">
        <f>VLOOKUP(_xlfn.CONCAT("Pre-Registration",$A$40,$B41,"Intake"),Data!$E$1:$Z$73,I$7,FALSE)</f>
        <v>0</v>
      </c>
      <c r="J41" s="58">
        <f>VLOOKUP(_xlfn.CONCAT("Pre-Registration",$A$40,$B41,"Intake"),Data!$E$1:$Z$73,J$7,FALSE)</f>
        <v>0</v>
      </c>
      <c r="K41" s="58">
        <f>VLOOKUP(_xlfn.CONCAT("Pre-Registration",$A$40,$B41,"Intake"),Data!$E$1:$Z$73,K$7,FALSE)</f>
        <v>0</v>
      </c>
      <c r="L41" s="58">
        <f>VLOOKUP(_xlfn.CONCAT("Pre-Registration",$A$40,$B41,"Intake"),Data!$E$1:$Z$73,L$7,FALSE)</f>
        <v>0</v>
      </c>
      <c r="M41" s="58">
        <f>VLOOKUP(_xlfn.CONCAT("Pre-Registration",$A$40,$B41,"Intake"),Data!$E$1:$Z$73,M$7,FALSE)</f>
        <v>0</v>
      </c>
      <c r="N41" s="58">
        <f>VLOOKUP(_xlfn.CONCAT("Pre-Registration",$A$40,$B41,"Intake"),Data!$E$1:$Z$73,N$7,FALSE)</f>
        <v>0</v>
      </c>
      <c r="O41" s="58">
        <f>VLOOKUP(_xlfn.CONCAT("Pre-Registration",$A$40,$B41,"Intake"),Data!$E$1:$Z$73,O$7,FALSE)</f>
        <v>0</v>
      </c>
      <c r="P41" s="58">
        <f>VLOOKUP(_xlfn.CONCAT("Pre-Registration",$A$40,$B41,"Intake"),Data!$E$1:$Z$73,P$7,FALSE)</f>
        <v>0</v>
      </c>
      <c r="Q41" s="58">
        <f>VLOOKUP(_xlfn.CONCAT("Pre-Registration",$A$40,$B41,"Intake"),Data!$E$1:$Z$73,Q$7,FALSE)</f>
        <v>0</v>
      </c>
      <c r="R41" s="58">
        <f>VLOOKUP(_xlfn.CONCAT("Pre-Registration",$A$40,$B41,"Intake"),Data!$E$1:$Z$73,R$7,FALSE)</f>
        <v>4</v>
      </c>
      <c r="S41" s="58">
        <f>VLOOKUP(_xlfn.CONCAT("Pre-Registration",$A$40,$B41,"Intake"),Data!$E$1:$Z$73,S$7,FALSE)</f>
        <v>9</v>
      </c>
      <c r="T41" s="58">
        <f>VLOOKUP(_xlfn.CONCAT("Pre-Registration",$A$40,$B41,"Intake"),Data!$E$1:$Z$73,T$7,FALSE)</f>
        <v>10</v>
      </c>
      <c r="U41" s="58">
        <f>VLOOKUP(_xlfn.CONCAT("Pre-Registration",$A$40,$B41,"Intake"),Data!$E$1:$Z$73,U$7,FALSE)</f>
        <v>9</v>
      </c>
      <c r="V41" s="58">
        <f>VLOOKUP(_xlfn.CONCAT("Pre-Registration",$A$40,$B41,"Intake"),Data!$E$1:$Z$73,V$7,FALSE)</f>
        <v>10</v>
      </c>
      <c r="W41" s="58">
        <f>VLOOKUP(_xlfn.CONCAT("Pre-Registration",$A$40,$B41,"Intake"),Data!$E$1:$Z$73,W$7,FALSE)</f>
        <v>0</v>
      </c>
    </row>
    <row r="42" spans="1:23" s="29" customFormat="1" ht="15.6" x14ac:dyDescent="0.3">
      <c r="A42" s="92" t="s">
        <v>53</v>
      </c>
      <c r="B42" s="46" t="s">
        <v>43</v>
      </c>
      <c r="C42" s="79">
        <f>C43</f>
        <v>0</v>
      </c>
      <c r="D42" s="80">
        <f t="shared" ref="D42:W42" si="6">D43</f>
        <v>0</v>
      </c>
      <c r="E42" s="80">
        <f t="shared" si="6"/>
        <v>0</v>
      </c>
      <c r="F42" s="80">
        <f t="shared" si="6"/>
        <v>0</v>
      </c>
      <c r="G42" s="80">
        <f t="shared" si="6"/>
        <v>0</v>
      </c>
      <c r="H42" s="80">
        <f t="shared" si="6"/>
        <v>0</v>
      </c>
      <c r="I42" s="80">
        <f t="shared" si="6"/>
        <v>0</v>
      </c>
      <c r="J42" s="80">
        <f t="shared" si="6"/>
        <v>0</v>
      </c>
      <c r="K42" s="80">
        <f t="shared" si="6"/>
        <v>0</v>
      </c>
      <c r="L42" s="80">
        <f t="shared" si="6"/>
        <v>0</v>
      </c>
      <c r="M42" s="80">
        <f t="shared" si="6"/>
        <v>0</v>
      </c>
      <c r="N42" s="80">
        <f t="shared" si="6"/>
        <v>0</v>
      </c>
      <c r="O42" s="80">
        <f t="shared" si="6"/>
        <v>0</v>
      </c>
      <c r="P42" s="80">
        <f t="shared" si="6"/>
        <v>0</v>
      </c>
      <c r="Q42" s="80">
        <f t="shared" si="6"/>
        <v>0</v>
      </c>
      <c r="R42" s="80">
        <f t="shared" si="6"/>
        <v>0</v>
      </c>
      <c r="S42" s="80">
        <f t="shared" si="6"/>
        <v>0</v>
      </c>
      <c r="T42" s="80">
        <f t="shared" si="6"/>
        <v>0</v>
      </c>
      <c r="U42" s="80">
        <f t="shared" si="6"/>
        <v>0</v>
      </c>
      <c r="V42" s="80">
        <f t="shared" si="6"/>
        <v>0</v>
      </c>
      <c r="W42" s="80">
        <f t="shared" si="6"/>
        <v>16</v>
      </c>
    </row>
    <row r="43" spans="1:23" s="29" customFormat="1" ht="15.6" x14ac:dyDescent="0.3">
      <c r="A43" s="93"/>
      <c r="B43" s="35" t="s">
        <v>34</v>
      </c>
      <c r="C43" s="76">
        <f>VLOOKUP(_xlfn.CONCAT("Pre-Registration",$A$42,$B43,"Intake"),Data!$E$1:$Z$73,C$7,FALSE)</f>
        <v>0</v>
      </c>
      <c r="D43" s="58">
        <f>VLOOKUP(_xlfn.CONCAT("Pre-Registration",$A$42,$B43,"Intake"),Data!$E$1:$Z$73,D$7,FALSE)</f>
        <v>0</v>
      </c>
      <c r="E43" s="58">
        <f>VLOOKUP(_xlfn.CONCAT("Pre-Registration",$A$42,$B43,"Intake"),Data!$E$1:$Z$73,E$7,FALSE)</f>
        <v>0</v>
      </c>
      <c r="F43" s="58">
        <f>VLOOKUP(_xlfn.CONCAT("Pre-Registration",$A$42,$B43,"Intake"),Data!$E$1:$Z$73,F$7,FALSE)</f>
        <v>0</v>
      </c>
      <c r="G43" s="58">
        <f>VLOOKUP(_xlfn.CONCAT("Pre-Registration",$A$42,$B43,"Intake"),Data!$E$1:$Z$73,G$7,FALSE)</f>
        <v>0</v>
      </c>
      <c r="H43" s="58">
        <f>VLOOKUP(_xlfn.CONCAT("Pre-Registration",$A$42,$B43,"Intake"),Data!$E$1:$Z$73,H$7,FALSE)</f>
        <v>0</v>
      </c>
      <c r="I43" s="58">
        <f>VLOOKUP(_xlfn.CONCAT("Pre-Registration",$A$42,$B43,"Intake"),Data!$E$1:$Z$73,I$7,FALSE)</f>
        <v>0</v>
      </c>
      <c r="J43" s="58">
        <f>VLOOKUP(_xlfn.CONCAT("Pre-Registration",$A$42,$B43,"Intake"),Data!$E$1:$Z$73,J$7,FALSE)</f>
        <v>0</v>
      </c>
      <c r="K43" s="58">
        <f>VLOOKUP(_xlfn.CONCAT("Pre-Registration",$A$42,$B43,"Intake"),Data!$E$1:$Z$73,K$7,FALSE)</f>
        <v>0</v>
      </c>
      <c r="L43" s="58">
        <f>VLOOKUP(_xlfn.CONCAT("Pre-Registration",$A$42,$B43,"Intake"),Data!$E$1:$Z$73,L$7,FALSE)</f>
        <v>0</v>
      </c>
      <c r="M43" s="58">
        <f>VLOOKUP(_xlfn.CONCAT("Pre-Registration",$A$42,$B43,"Intake"),Data!$E$1:$Z$73,M$7,FALSE)</f>
        <v>0</v>
      </c>
      <c r="N43" s="58">
        <f>VLOOKUP(_xlfn.CONCAT("Pre-Registration",$A$42,$B43,"Intake"),Data!$E$1:$Z$73,N$7,FALSE)</f>
        <v>0</v>
      </c>
      <c r="O43" s="58">
        <f>VLOOKUP(_xlfn.CONCAT("Pre-Registration",$A$42,$B43,"Intake"),Data!$E$1:$Z$73,O$7,FALSE)</f>
        <v>0</v>
      </c>
      <c r="P43" s="58">
        <f>VLOOKUP(_xlfn.CONCAT("Pre-Registration",$A$42,$B43,"Intake"),Data!$E$1:$Z$73,P$7,FALSE)</f>
        <v>0</v>
      </c>
      <c r="Q43" s="58">
        <f>VLOOKUP(_xlfn.CONCAT("Pre-Registration",$A$42,$B43,"Intake"),Data!$E$1:$Z$73,Q$7,FALSE)</f>
        <v>0</v>
      </c>
      <c r="R43" s="58">
        <f>VLOOKUP(_xlfn.CONCAT("Pre-Registration",$A$42,$B43,"Intake"),Data!$E$1:$Z$73,R$7,FALSE)</f>
        <v>0</v>
      </c>
      <c r="S43" s="58">
        <f>VLOOKUP(_xlfn.CONCAT("Pre-Registration",$A$42,$B43,"Intake"),Data!$E$1:$Z$73,S$7,FALSE)</f>
        <v>0</v>
      </c>
      <c r="T43" s="58">
        <f>VLOOKUP(_xlfn.CONCAT("Pre-Registration",$A$42,$B43,"Intake"),Data!$E$1:$Z$73,T$7,FALSE)</f>
        <v>0</v>
      </c>
      <c r="U43" s="58">
        <f>VLOOKUP(_xlfn.CONCAT("Pre-Registration",$A$42,$B43,"Intake"),Data!$E$1:$Z$73,U$7,FALSE)</f>
        <v>0</v>
      </c>
      <c r="V43" s="58">
        <f>VLOOKUP(_xlfn.CONCAT("Pre-Registration",$A$42,$B43,"Intake"),Data!$E$1:$Z$73,V$7,FALSE)</f>
        <v>0</v>
      </c>
      <c r="W43" s="58">
        <f>VLOOKUP(_xlfn.CONCAT("Pre-Registration",$A$42,$B43,"Intake"),Data!$E$1:$Z$73,W$7,FALSE)</f>
        <v>16</v>
      </c>
    </row>
    <row r="44" spans="1:23" s="29" customFormat="1" ht="15.6" x14ac:dyDescent="0.3">
      <c r="A44" s="92" t="s">
        <v>54</v>
      </c>
      <c r="B44" s="46" t="s">
        <v>43</v>
      </c>
      <c r="C44" s="79">
        <f>C45</f>
        <v>0</v>
      </c>
      <c r="D44" s="80">
        <f t="shared" ref="D44:W44" si="7">D45</f>
        <v>0</v>
      </c>
      <c r="E44" s="80">
        <f t="shared" si="7"/>
        <v>0</v>
      </c>
      <c r="F44" s="80">
        <f t="shared" si="7"/>
        <v>0</v>
      </c>
      <c r="G44" s="80">
        <f t="shared" si="7"/>
        <v>0</v>
      </c>
      <c r="H44" s="80">
        <f t="shared" si="7"/>
        <v>0</v>
      </c>
      <c r="I44" s="80">
        <f t="shared" si="7"/>
        <v>0</v>
      </c>
      <c r="J44" s="80">
        <f t="shared" si="7"/>
        <v>0</v>
      </c>
      <c r="K44" s="80">
        <f t="shared" si="7"/>
        <v>0</v>
      </c>
      <c r="L44" s="80">
        <f t="shared" si="7"/>
        <v>0</v>
      </c>
      <c r="M44" s="80">
        <f t="shared" si="7"/>
        <v>0</v>
      </c>
      <c r="N44" s="80">
        <f t="shared" si="7"/>
        <v>0</v>
      </c>
      <c r="O44" s="80">
        <f t="shared" si="7"/>
        <v>0</v>
      </c>
      <c r="P44" s="80">
        <f t="shared" si="7"/>
        <v>0</v>
      </c>
      <c r="Q44" s="80">
        <f t="shared" si="7"/>
        <v>0</v>
      </c>
      <c r="R44" s="80">
        <f t="shared" si="7"/>
        <v>0</v>
      </c>
      <c r="S44" s="80">
        <f t="shared" si="7"/>
        <v>0</v>
      </c>
      <c r="T44" s="80">
        <f t="shared" si="7"/>
        <v>0</v>
      </c>
      <c r="U44" s="80">
        <f t="shared" si="7"/>
        <v>0</v>
      </c>
      <c r="V44" s="80">
        <f t="shared" si="7"/>
        <v>0</v>
      </c>
      <c r="W44" s="80">
        <f t="shared" si="7"/>
        <v>9</v>
      </c>
    </row>
    <row r="45" spans="1:23" s="29" customFormat="1" ht="15.6" x14ac:dyDescent="0.3">
      <c r="A45" s="93"/>
      <c r="B45" s="35" t="s">
        <v>34</v>
      </c>
      <c r="C45" s="74">
        <f>VLOOKUP(_xlfn.CONCAT("Pre-Registration",$A$44,$B45,"Intake"),Data!$E$1:$Z$73,C$7,FALSE)</f>
        <v>0</v>
      </c>
      <c r="D45" s="75">
        <f>VLOOKUP(_xlfn.CONCAT("Pre-Registration",$A$44,$B45,"Intake"),Data!$E$1:$Z$73,D$7,FALSE)</f>
        <v>0</v>
      </c>
      <c r="E45" s="75">
        <f>VLOOKUP(_xlfn.CONCAT("Pre-Registration",$A$44,$B45,"Intake"),Data!$E$1:$Z$73,E$7,FALSE)</f>
        <v>0</v>
      </c>
      <c r="F45" s="75">
        <f>VLOOKUP(_xlfn.CONCAT("Pre-Registration",$A$44,$B45,"Intake"),Data!$E$1:$Z$73,F$7,FALSE)</f>
        <v>0</v>
      </c>
      <c r="G45" s="75">
        <f>VLOOKUP(_xlfn.CONCAT("Pre-Registration",$A$44,$B45,"Intake"),Data!$E$1:$Z$73,G$7,FALSE)</f>
        <v>0</v>
      </c>
      <c r="H45" s="75">
        <f>VLOOKUP(_xlfn.CONCAT("Pre-Registration",$A$44,$B45,"Intake"),Data!$E$1:$Z$73,H$7,FALSE)</f>
        <v>0</v>
      </c>
      <c r="I45" s="75">
        <f>VLOOKUP(_xlfn.CONCAT("Pre-Registration",$A$44,$B45,"Intake"),Data!$E$1:$Z$73,I$7,FALSE)</f>
        <v>0</v>
      </c>
      <c r="J45" s="75">
        <f>VLOOKUP(_xlfn.CONCAT("Pre-Registration",$A$44,$B45,"Intake"),Data!$E$1:$Z$73,J$7,FALSE)</f>
        <v>0</v>
      </c>
      <c r="K45" s="75">
        <f>VLOOKUP(_xlfn.CONCAT("Pre-Registration",$A$44,$B45,"Intake"),Data!$E$1:$Z$73,K$7,FALSE)</f>
        <v>0</v>
      </c>
      <c r="L45" s="75">
        <f>VLOOKUP(_xlfn.CONCAT("Pre-Registration",$A$44,$B45,"Intake"),Data!$E$1:$Z$73,L$7,FALSE)</f>
        <v>0</v>
      </c>
      <c r="M45" s="75">
        <f>VLOOKUP(_xlfn.CONCAT("Pre-Registration",$A$44,$B45,"Intake"),Data!$E$1:$Z$73,M$7,FALSE)</f>
        <v>0</v>
      </c>
      <c r="N45" s="75">
        <f>VLOOKUP(_xlfn.CONCAT("Pre-Registration",$A$44,$B45,"Intake"),Data!$E$1:$Z$73,N$7,FALSE)</f>
        <v>0</v>
      </c>
      <c r="O45" s="75">
        <f>VLOOKUP(_xlfn.CONCAT("Pre-Registration",$A$44,$B45,"Intake"),Data!$E$1:$Z$73,O$7,FALSE)</f>
        <v>0</v>
      </c>
      <c r="P45" s="75">
        <f>VLOOKUP(_xlfn.CONCAT("Pre-Registration",$A$44,$B45,"Intake"),Data!$E$1:$Z$73,P$7,FALSE)</f>
        <v>0</v>
      </c>
      <c r="Q45" s="75">
        <f>VLOOKUP(_xlfn.CONCAT("Pre-Registration",$A$44,$B45,"Intake"),Data!$E$1:$Z$73,Q$7,FALSE)</f>
        <v>0</v>
      </c>
      <c r="R45" s="75">
        <f>VLOOKUP(_xlfn.CONCAT("Pre-Registration",$A$44,$B45,"Intake"),Data!$E$1:$Z$73,R$7,FALSE)</f>
        <v>0</v>
      </c>
      <c r="S45" s="75">
        <f>VLOOKUP(_xlfn.CONCAT("Pre-Registration",$A$44,$B45,"Intake"),Data!$E$1:$Z$73,S$7,FALSE)</f>
        <v>0</v>
      </c>
      <c r="T45" s="75">
        <f>VLOOKUP(_xlfn.CONCAT("Pre-Registration",$A$44,$B45,"Intake"),Data!$E$1:$Z$73,T$7,FALSE)</f>
        <v>0</v>
      </c>
      <c r="U45" s="75">
        <f>VLOOKUP(_xlfn.CONCAT("Pre-Registration",$A$44,$B45,"Intake"),Data!$E$1:$Z$73,U$7,FALSE)</f>
        <v>0</v>
      </c>
      <c r="V45" s="75">
        <f>VLOOKUP(_xlfn.CONCAT("Pre-Registration",$A$44,$B45,"Intake"),Data!$E$1:$Z$73,V$7,FALSE)</f>
        <v>0</v>
      </c>
      <c r="W45" s="75">
        <f>VLOOKUP(_xlfn.CONCAT("Pre-Registration",$A$44,$B45,"Intake"),Data!$E$1:$Z$73,W$7,FALSE)</f>
        <v>9</v>
      </c>
    </row>
    <row r="46" spans="1:23" s="29" customFormat="1" ht="15.6" x14ac:dyDescent="0.3">
      <c r="A46" s="92" t="s">
        <v>55</v>
      </c>
      <c r="B46" s="46" t="s">
        <v>43</v>
      </c>
      <c r="C46" s="79">
        <f>C47</f>
        <v>0</v>
      </c>
      <c r="D46" s="80">
        <f t="shared" ref="D46:W46" si="8">D47</f>
        <v>0</v>
      </c>
      <c r="E46" s="80">
        <f t="shared" si="8"/>
        <v>0</v>
      </c>
      <c r="F46" s="80">
        <f t="shared" si="8"/>
        <v>0</v>
      </c>
      <c r="G46" s="80">
        <f t="shared" si="8"/>
        <v>0</v>
      </c>
      <c r="H46" s="80">
        <f t="shared" si="8"/>
        <v>0</v>
      </c>
      <c r="I46" s="80">
        <f t="shared" si="8"/>
        <v>0</v>
      </c>
      <c r="J46" s="80">
        <f t="shared" si="8"/>
        <v>0</v>
      </c>
      <c r="K46" s="80">
        <f t="shared" si="8"/>
        <v>0</v>
      </c>
      <c r="L46" s="80">
        <f t="shared" si="8"/>
        <v>0</v>
      </c>
      <c r="M46" s="80">
        <f t="shared" si="8"/>
        <v>0</v>
      </c>
      <c r="N46" s="80">
        <f t="shared" si="8"/>
        <v>0</v>
      </c>
      <c r="O46" s="80">
        <f t="shared" si="8"/>
        <v>0</v>
      </c>
      <c r="P46" s="80">
        <f t="shared" si="8"/>
        <v>0</v>
      </c>
      <c r="Q46" s="80">
        <f t="shared" si="8"/>
        <v>0</v>
      </c>
      <c r="R46" s="80">
        <f t="shared" si="8"/>
        <v>0</v>
      </c>
      <c r="S46" s="80">
        <f t="shared" si="8"/>
        <v>0</v>
      </c>
      <c r="T46" s="80">
        <f t="shared" si="8"/>
        <v>0</v>
      </c>
      <c r="U46" s="80">
        <f t="shared" si="8"/>
        <v>0</v>
      </c>
      <c r="V46" s="80">
        <f t="shared" si="8"/>
        <v>0</v>
      </c>
      <c r="W46" s="80">
        <f t="shared" si="8"/>
        <v>7</v>
      </c>
    </row>
    <row r="47" spans="1:23" s="29" customFormat="1" ht="15.6" x14ac:dyDescent="0.3">
      <c r="A47" s="93"/>
      <c r="B47" s="35" t="s">
        <v>34</v>
      </c>
      <c r="C47" s="52">
        <f>VLOOKUP(_xlfn.CONCAT("Pre-Registration",$A$46,$B47,"Intake"),Data!$E$1:$Z$73,C$7,FALSE)</f>
        <v>0</v>
      </c>
      <c r="D47" s="52">
        <f>VLOOKUP(_xlfn.CONCAT("Pre-Registration",$A$46,$B47,"Intake"),Data!$E$1:$Z$73,D$7,FALSE)</f>
        <v>0</v>
      </c>
      <c r="E47" s="52">
        <f>VLOOKUP(_xlfn.CONCAT("Pre-Registration",$A$46,$B47,"Intake"),Data!$E$1:$Z$73,E$7,FALSE)</f>
        <v>0</v>
      </c>
      <c r="F47" s="52">
        <f>VLOOKUP(_xlfn.CONCAT("Pre-Registration",$A$46,$B47,"Intake"),Data!$E$1:$Z$73,F$7,FALSE)</f>
        <v>0</v>
      </c>
      <c r="G47" s="52">
        <f>VLOOKUP(_xlfn.CONCAT("Pre-Registration",$A$46,$B47,"Intake"),Data!$E$1:$Z$73,G$7,FALSE)</f>
        <v>0</v>
      </c>
      <c r="H47" s="52">
        <f>VLOOKUP(_xlfn.CONCAT("Pre-Registration",$A$46,$B47,"Intake"),Data!$E$1:$Z$73,H$7,FALSE)</f>
        <v>0</v>
      </c>
      <c r="I47" s="52">
        <f>VLOOKUP(_xlfn.CONCAT("Pre-Registration",$A$46,$B47,"Intake"),Data!$E$1:$Z$73,I$7,FALSE)</f>
        <v>0</v>
      </c>
      <c r="J47" s="52">
        <f>VLOOKUP(_xlfn.CONCAT("Pre-Registration",$A$46,$B47,"Intake"),Data!$E$1:$Z$73,J$7,FALSE)</f>
        <v>0</v>
      </c>
      <c r="K47" s="52">
        <f>VLOOKUP(_xlfn.CONCAT("Pre-Registration",$A$46,$B47,"Intake"),Data!$E$1:$Z$73,K$7,FALSE)</f>
        <v>0</v>
      </c>
      <c r="L47" s="52">
        <f>VLOOKUP(_xlfn.CONCAT("Pre-Registration",$A$46,$B47,"Intake"),Data!$E$1:$Z$73,L$7,FALSE)</f>
        <v>0</v>
      </c>
      <c r="M47" s="52">
        <f>VLOOKUP(_xlfn.CONCAT("Pre-Registration",$A$46,$B47,"Intake"),Data!$E$1:$Z$73,M$7,FALSE)</f>
        <v>0</v>
      </c>
      <c r="N47" s="52">
        <f>VLOOKUP(_xlfn.CONCAT("Pre-Registration",$A$46,$B47,"Intake"),Data!$E$1:$Z$73,N$7,FALSE)</f>
        <v>0</v>
      </c>
      <c r="O47" s="52">
        <f>VLOOKUP(_xlfn.CONCAT("Pre-Registration",$A$46,$B47,"Intake"),Data!$E$1:$Z$73,O$7,FALSE)</f>
        <v>0</v>
      </c>
      <c r="P47" s="52">
        <f>VLOOKUP(_xlfn.CONCAT("Pre-Registration",$A$46,$B47,"Intake"),Data!$E$1:$Z$73,P$7,FALSE)</f>
        <v>0</v>
      </c>
      <c r="Q47" s="52">
        <f>VLOOKUP(_xlfn.CONCAT("Pre-Registration",$A$46,$B47,"Intake"),Data!$E$1:$Z$73,Q$7,FALSE)</f>
        <v>0</v>
      </c>
      <c r="R47" s="52">
        <f>VLOOKUP(_xlfn.CONCAT("Pre-Registration",$A$46,$B47,"Intake"),Data!$E$1:$Z$73,R$7,FALSE)</f>
        <v>0</v>
      </c>
      <c r="S47" s="52">
        <f>VLOOKUP(_xlfn.CONCAT("Pre-Registration",$A$46,$B47,"Intake"),Data!$E$1:$Z$73,S$7,FALSE)</f>
        <v>0</v>
      </c>
      <c r="T47" s="52">
        <f>VLOOKUP(_xlfn.CONCAT("Pre-Registration",$A$46,$B47,"Intake"),Data!$E$1:$Z$73,T$7,FALSE)</f>
        <v>0</v>
      </c>
      <c r="U47" s="52">
        <f>VLOOKUP(_xlfn.CONCAT("Pre-Registration",$A$46,$B47,"Intake"),Data!$E$1:$Z$73,U$7,FALSE)</f>
        <v>0</v>
      </c>
      <c r="V47" s="52">
        <f>VLOOKUP(_xlfn.CONCAT("Pre-Registration",$A$46,$B47,"Intake"),Data!$E$1:$Z$73,V$7,FALSE)</f>
        <v>0</v>
      </c>
      <c r="W47" s="52">
        <f>VLOOKUP(_xlfn.CONCAT("Pre-Registration",$A$46,$B47,"Intake"),Data!$E$1:$Z$73,W$7,FALSE)</f>
        <v>7</v>
      </c>
    </row>
    <row r="48" spans="1:23" x14ac:dyDescent="0.25">
      <c r="A48" s="94" t="s">
        <v>21</v>
      </c>
      <c r="B48" s="33" t="s">
        <v>43</v>
      </c>
      <c r="C48" s="54">
        <f>SUM(C49:C51)</f>
        <v>257</v>
      </c>
      <c r="D48" s="54">
        <f t="shared" ref="D48:W48" si="9">SUM(D49:D51)</f>
        <v>253</v>
      </c>
      <c r="E48" s="54">
        <f t="shared" si="9"/>
        <v>260</v>
      </c>
      <c r="F48" s="54">
        <f t="shared" si="9"/>
        <v>219</v>
      </c>
      <c r="G48" s="54">
        <f t="shared" si="9"/>
        <v>239</v>
      </c>
      <c r="H48" s="54">
        <f t="shared" si="9"/>
        <v>205</v>
      </c>
      <c r="I48" s="54">
        <f t="shared" si="9"/>
        <v>205</v>
      </c>
      <c r="J48" s="54">
        <f t="shared" si="9"/>
        <v>209</v>
      </c>
      <c r="K48" s="54">
        <f t="shared" si="9"/>
        <v>232</v>
      </c>
      <c r="L48" s="54">
        <f t="shared" si="9"/>
        <v>196</v>
      </c>
      <c r="M48" s="55">
        <f t="shared" si="9"/>
        <v>203</v>
      </c>
      <c r="N48" s="55">
        <f t="shared" si="9"/>
        <v>102</v>
      </c>
      <c r="O48" s="55">
        <f t="shared" si="9"/>
        <v>107</v>
      </c>
      <c r="P48" s="55">
        <f t="shared" si="9"/>
        <v>143</v>
      </c>
      <c r="Q48" s="55">
        <f t="shared" si="9"/>
        <v>162</v>
      </c>
      <c r="R48" s="55">
        <f t="shared" si="9"/>
        <v>181</v>
      </c>
      <c r="S48" s="55">
        <f t="shared" si="9"/>
        <v>179</v>
      </c>
      <c r="T48" s="55">
        <f t="shared" si="9"/>
        <v>207</v>
      </c>
      <c r="U48" s="55">
        <f t="shared" si="9"/>
        <v>243</v>
      </c>
      <c r="V48" s="55">
        <f t="shared" si="9"/>
        <v>269</v>
      </c>
      <c r="W48" s="55">
        <f t="shared" si="9"/>
        <v>308</v>
      </c>
    </row>
    <row r="49" spans="1:23" x14ac:dyDescent="0.25">
      <c r="A49" s="95"/>
      <c r="B49" s="41" t="s">
        <v>28</v>
      </c>
      <c r="C49" s="56">
        <f>VLOOKUP(_xlfn.CONCAT("Pre-Registration",$A$48,$B49,"Intake"),Data!$E$1:$Z$73,C$7,FALSE)</f>
        <v>206</v>
      </c>
      <c r="D49" s="56">
        <f>VLOOKUP(_xlfn.CONCAT("Pre-Registration",$A$48,$B49,"Intake"),Data!$E$1:$Z$73,D$7,FALSE)</f>
        <v>205</v>
      </c>
      <c r="E49" s="56">
        <f>VLOOKUP(_xlfn.CONCAT("Pre-Registration",$A$48,$B49,"Intake"),Data!$E$1:$Z$73,E$7,FALSE)</f>
        <v>213</v>
      </c>
      <c r="F49" s="56">
        <f>VLOOKUP(_xlfn.CONCAT("Pre-Registration",$A$48,$B49,"Intake"),Data!$E$1:$Z$73,F$7,FALSE)</f>
        <v>185</v>
      </c>
      <c r="G49" s="56">
        <f>VLOOKUP(_xlfn.CONCAT("Pre-Registration",$A$48,$B49,"Intake"),Data!$E$1:$Z$73,G$7,FALSE)</f>
        <v>184</v>
      </c>
      <c r="H49" s="56">
        <f>VLOOKUP(_xlfn.CONCAT("Pre-Registration",$A$48,$B49,"Intake"),Data!$E$1:$Z$73,H$7,FALSE)</f>
        <v>172</v>
      </c>
      <c r="I49" s="56">
        <f>VLOOKUP(_xlfn.CONCAT("Pre-Registration",$A$48,$B49,"Intake"),Data!$E$1:$Z$73,I$7,FALSE)</f>
        <v>172</v>
      </c>
      <c r="J49" s="56">
        <f>VLOOKUP(_xlfn.CONCAT("Pre-Registration",$A$48,$B49,"Intake"),Data!$E$1:$Z$73,J$7,FALSE)</f>
        <v>181</v>
      </c>
      <c r="K49" s="56">
        <f>VLOOKUP(_xlfn.CONCAT("Pre-Registration",$A$48,$B49,"Intake"),Data!$E$1:$Z$73,K$7,FALSE)</f>
        <v>196</v>
      </c>
      <c r="L49" s="56">
        <f>VLOOKUP(_xlfn.CONCAT("Pre-Registration",$A$48,$B49,"Intake"),Data!$E$1:$Z$73,L$7,FALSE)</f>
        <v>182</v>
      </c>
      <c r="M49" s="57">
        <f>VLOOKUP(_xlfn.CONCAT("Pre-Registration",$A$48,$B49,"Intake"),Data!$E$1:$Z$73,M$7,FALSE)</f>
        <v>198</v>
      </c>
      <c r="N49" s="57">
        <f>VLOOKUP(_xlfn.CONCAT("Pre-Registration",$A$48,$B49,"Intake"),Data!$E$1:$Z$73,N$7,FALSE)</f>
        <v>102</v>
      </c>
      <c r="O49" s="57">
        <f>VLOOKUP(_xlfn.CONCAT("Pre-Registration",$A$48,$B49,"Intake"),Data!$E$1:$Z$73,O$7,FALSE)</f>
        <v>107</v>
      </c>
      <c r="P49" s="57">
        <f>VLOOKUP(_xlfn.CONCAT("Pre-Registration",$A$48,$B49,"Intake"),Data!$E$1:$Z$73,P$7,FALSE)</f>
        <v>132</v>
      </c>
      <c r="Q49" s="57">
        <f>VLOOKUP(_xlfn.CONCAT("Pre-Registration",$A$48,$B49,"Intake"),Data!$E$1:$Z$73,Q$7,FALSE)</f>
        <v>149</v>
      </c>
      <c r="R49" s="57">
        <f>VLOOKUP(_xlfn.CONCAT("Pre-Registration",$A$48,$B49,"Intake"),Data!$E$1:$Z$73,R$7,FALSE)</f>
        <v>166</v>
      </c>
      <c r="S49" s="57">
        <f>VLOOKUP(_xlfn.CONCAT("Pre-Registration",$A$48,$B49,"Intake"),Data!$E$1:$Z$73,S$7,FALSE)</f>
        <v>162</v>
      </c>
      <c r="T49" s="57">
        <f>VLOOKUP(_xlfn.CONCAT("Pre-Registration",$A$48,$B49,"Intake"),Data!$E$1:$Z$73,T$7,FALSE)</f>
        <v>173</v>
      </c>
      <c r="U49" s="57">
        <f>VLOOKUP(_xlfn.CONCAT("Pre-Registration",$A$48,$B49,"Intake"),Data!$E$1:$Z$73,U$7,FALSE)</f>
        <v>195</v>
      </c>
      <c r="V49" s="57">
        <f>VLOOKUP(_xlfn.CONCAT("Pre-Registration",$A$48,$B49,"Intake"),Data!$E$1:$Z$73,V$7,FALSE)</f>
        <v>215</v>
      </c>
      <c r="W49" s="57">
        <f>VLOOKUP(_xlfn.CONCAT("Pre-Registration",$A$48,$B49,"Intake"),Data!$E$1:$Z$73,W$7,FALSE)</f>
        <v>251</v>
      </c>
    </row>
    <row r="50" spans="1:23" x14ac:dyDescent="0.25">
      <c r="A50" s="95"/>
      <c r="B50" s="41" t="s">
        <v>38</v>
      </c>
      <c r="C50" s="52">
        <f>VLOOKUP(_xlfn.CONCAT("Pre-Registration",$A$48,$B50,"Intake"),Data!$E$1:$Z$73,C$7,FALSE)</f>
        <v>0</v>
      </c>
      <c r="D50" s="52">
        <f>VLOOKUP(_xlfn.CONCAT("Pre-Registration",$A$48,$B50,"Intake"),Data!$E$1:$Z$73,D$7,FALSE)</f>
        <v>0</v>
      </c>
      <c r="E50" s="52">
        <f>VLOOKUP(_xlfn.CONCAT("Pre-Registration",$A$48,$B50,"Intake"),Data!$E$1:$Z$73,E$7,FALSE)</f>
        <v>0</v>
      </c>
      <c r="F50" s="52">
        <f>VLOOKUP(_xlfn.CONCAT("Pre-Registration",$A$48,$B50,"Intake"),Data!$E$1:$Z$73,F$7,FALSE)</f>
        <v>0</v>
      </c>
      <c r="G50" s="52">
        <f>VLOOKUP(_xlfn.CONCAT("Pre-Registration",$A$48,$B50,"Intake"),Data!$E$1:$Z$73,G$7,FALSE)</f>
        <v>0</v>
      </c>
      <c r="H50" s="52">
        <f>VLOOKUP(_xlfn.CONCAT("Pre-Registration",$A$48,$B50,"Intake"),Data!$E$1:$Z$73,H$7,FALSE)</f>
        <v>0</v>
      </c>
      <c r="I50" s="52">
        <f>VLOOKUP(_xlfn.CONCAT("Pre-Registration",$A$48,$B50,"Intake"),Data!$E$1:$Z$73,I$7,FALSE)</f>
        <v>0</v>
      </c>
      <c r="J50" s="52">
        <f>VLOOKUP(_xlfn.CONCAT("Pre-Registration",$A$48,$B50,"Intake"),Data!$E$1:$Z$73,J$7,FALSE)</f>
        <v>0</v>
      </c>
      <c r="K50" s="52">
        <f>VLOOKUP(_xlfn.CONCAT("Pre-Registration",$A$48,$B50,"Intake"),Data!$E$1:$Z$73,K$7,FALSE)</f>
        <v>0</v>
      </c>
      <c r="L50" s="52">
        <f>VLOOKUP(_xlfn.CONCAT("Pre-Registration",$A$48,$B50,"Intake"),Data!$E$1:$Z$73,L$7,FALSE)</f>
        <v>0</v>
      </c>
      <c r="M50" s="53">
        <f>VLOOKUP(_xlfn.CONCAT("Pre-Registration",$A$48,$B50,"Intake"),Data!$E$1:$Z$73,M$7,FALSE)</f>
        <v>0</v>
      </c>
      <c r="N50" s="53">
        <f>VLOOKUP(_xlfn.CONCAT("Pre-Registration",$A$48,$B50,"Intake"),Data!$E$1:$Z$73,N$7,FALSE)</f>
        <v>0</v>
      </c>
      <c r="O50" s="53">
        <f>VLOOKUP(_xlfn.CONCAT("Pre-Registration",$A$48,$B50,"Intake"),Data!$E$1:$Z$73,O$7,FALSE)</f>
        <v>0</v>
      </c>
      <c r="P50" s="53">
        <f>VLOOKUP(_xlfn.CONCAT("Pre-Registration",$A$48,$B50,"Intake"),Data!$E$1:$Z$73,P$7,FALSE)</f>
        <v>11</v>
      </c>
      <c r="Q50" s="53">
        <f>VLOOKUP(_xlfn.CONCAT("Pre-Registration",$A$48,$B50,"Intake"),Data!$E$1:$Z$73,Q$7,FALSE)</f>
        <v>13</v>
      </c>
      <c r="R50" s="53">
        <f>VLOOKUP(_xlfn.CONCAT("Pre-Registration",$A$48,$B50,"Intake"),Data!$E$1:$Z$73,R$7,FALSE)</f>
        <v>15</v>
      </c>
      <c r="S50" s="53">
        <f>VLOOKUP(_xlfn.CONCAT("Pre-Registration",$A$48,$B50,"Intake"),Data!$E$1:$Z$73,S$7,FALSE)</f>
        <v>17</v>
      </c>
      <c r="T50" s="53">
        <f>VLOOKUP(_xlfn.CONCAT("Pre-Registration",$A$48,$B50,"Intake"),Data!$E$1:$Z$73,T$7,FALSE)</f>
        <v>34</v>
      </c>
      <c r="U50" s="53">
        <f>VLOOKUP(_xlfn.CONCAT("Pre-Registration",$A$48,$B50,"Intake"),Data!$E$1:$Z$73,U$7,FALSE)</f>
        <v>29</v>
      </c>
      <c r="V50" s="53">
        <f>VLOOKUP(_xlfn.CONCAT("Pre-Registration",$A$48,$B50,"Intake"),Data!$E$1:$Z$73,V$7,FALSE)</f>
        <v>41</v>
      </c>
      <c r="W50" s="53">
        <f>VLOOKUP(_xlfn.CONCAT("Pre-Registration",$A$48,$B50,"Intake"),Data!$E$1:$Z$73,W$7,FALSE)</f>
        <v>57</v>
      </c>
    </row>
    <row r="51" spans="1:23" x14ac:dyDescent="0.25">
      <c r="A51" s="96"/>
      <c r="B51" s="35" t="s">
        <v>30</v>
      </c>
      <c r="C51" s="58">
        <f>VLOOKUP(_xlfn.CONCAT("Pre-Registration",$A$48,$B51,"Intake"),Data!$E$1:$Z$73,C$7,FALSE)</f>
        <v>51</v>
      </c>
      <c r="D51" s="58">
        <f>VLOOKUP(_xlfn.CONCAT("Pre-Registration",$A$48,$B51,"Intake"),Data!$E$1:$Z$73,D$7,FALSE)</f>
        <v>48</v>
      </c>
      <c r="E51" s="58">
        <f>VLOOKUP(_xlfn.CONCAT("Pre-Registration",$A$48,$B51,"Intake"),Data!$E$1:$Z$73,E$7,FALSE)</f>
        <v>47</v>
      </c>
      <c r="F51" s="58">
        <f>VLOOKUP(_xlfn.CONCAT("Pre-Registration",$A$48,$B51,"Intake"),Data!$E$1:$Z$73,F$7,FALSE)</f>
        <v>34</v>
      </c>
      <c r="G51" s="58">
        <f>VLOOKUP(_xlfn.CONCAT("Pre-Registration",$A$48,$B51,"Intake"),Data!$E$1:$Z$73,G$7,FALSE)</f>
        <v>55</v>
      </c>
      <c r="H51" s="58">
        <f>VLOOKUP(_xlfn.CONCAT("Pre-Registration",$A$48,$B51,"Intake"),Data!$E$1:$Z$73,H$7,FALSE)</f>
        <v>33</v>
      </c>
      <c r="I51" s="58">
        <f>VLOOKUP(_xlfn.CONCAT("Pre-Registration",$A$48,$B51,"Intake"),Data!$E$1:$Z$73,I$7,FALSE)</f>
        <v>33</v>
      </c>
      <c r="J51" s="58">
        <f>VLOOKUP(_xlfn.CONCAT("Pre-Registration",$A$48,$B51,"Intake"),Data!$E$1:$Z$73,J$7,FALSE)</f>
        <v>28</v>
      </c>
      <c r="K51" s="58">
        <f>VLOOKUP(_xlfn.CONCAT("Pre-Registration",$A$48,$B51,"Intake"),Data!$E$1:$Z$73,K$7,FALSE)</f>
        <v>36</v>
      </c>
      <c r="L51" s="58">
        <f>VLOOKUP(_xlfn.CONCAT("Pre-Registration",$A$48,$B51,"Intake"),Data!$E$1:$Z$73,L$7,FALSE)</f>
        <v>14</v>
      </c>
      <c r="M51" s="59">
        <f>VLOOKUP(_xlfn.CONCAT("Pre-Registration",$A$48,$B51,"Intake"),Data!$E$1:$Z$73,M$7,FALSE)</f>
        <v>5</v>
      </c>
      <c r="N51" s="59">
        <f>VLOOKUP(_xlfn.CONCAT("Pre-Registration",$A$48,$B51,"Intake"),Data!$E$1:$Z$73,N$7,FALSE)</f>
        <v>0</v>
      </c>
      <c r="O51" s="59">
        <f>VLOOKUP(_xlfn.CONCAT("Pre-Registration",$A$48,$B51,"Intake"),Data!$E$1:$Z$73,O$7,FALSE)</f>
        <v>0</v>
      </c>
      <c r="P51" s="59">
        <f>VLOOKUP(_xlfn.CONCAT("Pre-Registration",$A$48,$B51,"Intake"),Data!$E$1:$Z$73,P$7,FALSE)</f>
        <v>0</v>
      </c>
      <c r="Q51" s="59">
        <f>VLOOKUP(_xlfn.CONCAT("Pre-Registration",$A$48,$B51,"Intake"),Data!$E$1:$Z$73,Q$7,FALSE)</f>
        <v>0</v>
      </c>
      <c r="R51" s="59">
        <f>VLOOKUP(_xlfn.CONCAT("Pre-Registration",$A$48,$B51,"Intake"),Data!$E$1:$Z$73,R$7,FALSE)</f>
        <v>0</v>
      </c>
      <c r="S51" s="59">
        <f>VLOOKUP(_xlfn.CONCAT("Pre-Registration",$A$48,$B51,"Intake"),Data!$E$1:$Z$73,S$7,FALSE)</f>
        <v>0</v>
      </c>
      <c r="T51" s="59">
        <f>VLOOKUP(_xlfn.CONCAT("Pre-Registration",$A$48,$B51,"Intake"),Data!$E$1:$Z$73,T$7,FALSE)</f>
        <v>0</v>
      </c>
      <c r="U51" s="59">
        <f>VLOOKUP(_xlfn.CONCAT("Pre-Registration",$A$48,$B51,"Intake"),Data!$E$1:$Z$73,U$7,FALSE)</f>
        <v>19</v>
      </c>
      <c r="V51" s="59">
        <f>VLOOKUP(_xlfn.CONCAT("Pre-Registration",$A$48,$B51,"Intake"),Data!$E$1:$Z$73,V$7,FALSE)</f>
        <v>13</v>
      </c>
      <c r="W51" s="59">
        <f>VLOOKUP(_xlfn.CONCAT("Pre-Registration",$A$48,$B51,"Intake"),Data!$E$1:$Z$73,W$7,FALSE)</f>
        <v>0</v>
      </c>
    </row>
    <row r="52" spans="1:23" x14ac:dyDescent="0.25">
      <c r="A52" s="39"/>
      <c r="B52" s="42"/>
      <c r="C52" s="52"/>
      <c r="D52" s="52"/>
      <c r="E52" s="52"/>
      <c r="F52" s="52"/>
      <c r="G52" s="52"/>
      <c r="H52" s="52"/>
      <c r="I52" s="52"/>
      <c r="J52" s="52"/>
      <c r="K52" s="52"/>
      <c r="L52" s="52"/>
      <c r="M52" s="52"/>
      <c r="N52" s="52"/>
      <c r="O52" s="52"/>
      <c r="P52" s="52"/>
      <c r="Q52" s="52"/>
      <c r="R52" s="52"/>
      <c r="S52" s="52"/>
      <c r="T52" s="52"/>
      <c r="U52" s="52"/>
      <c r="V52" s="52"/>
    </row>
    <row r="53" spans="1:23" x14ac:dyDescent="0.25">
      <c r="A53" s="26" t="s">
        <v>23</v>
      </c>
      <c r="B53" s="21"/>
      <c r="C53" s="23"/>
    </row>
    <row r="54" spans="1:23" x14ac:dyDescent="0.25">
      <c r="A54" s="27" t="s">
        <v>5</v>
      </c>
      <c r="B54" s="21"/>
      <c r="C54" s="23"/>
    </row>
    <row r="55" spans="1:23" x14ac:dyDescent="0.25">
      <c r="A55" s="21" t="s">
        <v>45</v>
      </c>
      <c r="B55" s="21"/>
      <c r="C55" s="23"/>
    </row>
    <row r="56" spans="1:23" x14ac:dyDescent="0.25">
      <c r="B56" s="21"/>
      <c r="C56" s="23"/>
    </row>
    <row r="57" spans="1:23" x14ac:dyDescent="0.25">
      <c r="B57" s="21"/>
      <c r="C57" s="23"/>
    </row>
    <row r="58" spans="1:23" s="23" customFormat="1" x14ac:dyDescent="0.25">
      <c r="A58" s="22"/>
      <c r="D58" s="18"/>
      <c r="E58" s="18"/>
      <c r="F58" s="18"/>
      <c r="G58" s="18"/>
      <c r="H58" s="18"/>
      <c r="I58" s="18"/>
      <c r="J58" s="18"/>
      <c r="K58" s="18"/>
      <c r="L58" s="18"/>
      <c r="M58" s="18"/>
      <c r="N58" s="18"/>
      <c r="O58" s="18"/>
      <c r="P58" s="18"/>
      <c r="Q58" s="18"/>
      <c r="R58" s="18"/>
      <c r="S58" s="18"/>
    </row>
    <row r="59" spans="1:23" s="23" customFormat="1" x14ac:dyDescent="0.25">
      <c r="A59" s="22" t="s">
        <v>4</v>
      </c>
      <c r="B59" s="84"/>
      <c r="C59" s="18"/>
      <c r="D59" s="18"/>
      <c r="E59" s="18"/>
      <c r="F59" s="18"/>
      <c r="G59" s="18"/>
      <c r="H59" s="18"/>
      <c r="I59" s="18"/>
      <c r="J59" s="18"/>
      <c r="K59" s="18"/>
      <c r="L59" s="18"/>
      <c r="M59" s="18"/>
      <c r="N59" s="18"/>
      <c r="O59" s="18"/>
      <c r="P59" s="18"/>
      <c r="Q59" s="18"/>
      <c r="R59" s="18"/>
      <c r="S59" s="18"/>
    </row>
    <row r="60" spans="1:23" ht="15.6" x14ac:dyDescent="0.3">
      <c r="A60" s="28" t="s">
        <v>44</v>
      </c>
      <c r="B60" s="22"/>
    </row>
    <row r="61" spans="1:23" ht="15.6" x14ac:dyDescent="0.3">
      <c r="A61" s="28" t="s">
        <v>79</v>
      </c>
    </row>
    <row r="62" spans="1:23" x14ac:dyDescent="0.25">
      <c r="A62" s="27"/>
    </row>
    <row r="63" spans="1:23" x14ac:dyDescent="0.25">
      <c r="A63" s="28"/>
    </row>
    <row r="64" spans="1:23" x14ac:dyDescent="0.25">
      <c r="A64" s="27"/>
    </row>
    <row r="65" spans="1:17" x14ac:dyDescent="0.25">
      <c r="A65" s="27"/>
    </row>
    <row r="66" spans="1:17" x14ac:dyDescent="0.25">
      <c r="A66" s="27"/>
      <c r="Q66" s="21" t="s">
        <v>20</v>
      </c>
    </row>
    <row r="67" spans="1:17" x14ac:dyDescent="0.25">
      <c r="A67" s="28"/>
    </row>
    <row r="68" spans="1:17" x14ac:dyDescent="0.25">
      <c r="A68" s="27"/>
    </row>
    <row r="69" spans="1:17" x14ac:dyDescent="0.25">
      <c r="A69" s="27"/>
    </row>
    <row r="70" spans="1:17" x14ac:dyDescent="0.25">
      <c r="A70" s="28"/>
    </row>
  </sheetData>
  <sheetProtection formatColumns="0" formatRows="0"/>
  <mergeCells count="11">
    <mergeCell ref="A46:A47"/>
    <mergeCell ref="A48:A51"/>
    <mergeCell ref="A2:B2"/>
    <mergeCell ref="A8:B8"/>
    <mergeCell ref="A9:A16"/>
    <mergeCell ref="A17:A24"/>
    <mergeCell ref="A25:A32"/>
    <mergeCell ref="A33:A39"/>
    <mergeCell ref="A40:A41"/>
    <mergeCell ref="A42:A43"/>
    <mergeCell ref="A44:A45"/>
  </mergeCells>
  <pageMargins left="0.39370078740157483" right="0.39370078740157483" top="0.39370078740157483" bottom="0.39370078740157483" header="0.51181102362204722" footer="0.51181102362204722"/>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76"/>
  <sheetViews>
    <sheetView showGridLines="0" topLeftCell="A2" zoomScaleNormal="100" workbookViewId="0">
      <pane xSplit="3" ySplit="6" topLeftCell="D8" activePane="bottomRight" state="frozen"/>
      <selection activeCell="A2" sqref="A2"/>
      <selection pane="topRight" activeCell="D2" sqref="D2"/>
      <selection pane="bottomLeft" activeCell="A8" sqref="A8"/>
      <selection pane="bottomRight" activeCell="A2" sqref="A2:B2"/>
    </sheetView>
  </sheetViews>
  <sheetFormatPr defaultColWidth="9.28515625" defaultRowHeight="15" x14ac:dyDescent="0.25"/>
  <cols>
    <col min="1" max="1" width="33.140625" style="22" customWidth="1"/>
    <col min="2" max="2" width="52.7109375" style="21" customWidth="1"/>
    <col min="3" max="3" width="58.7109375" style="18" bestFit="1" customWidth="1"/>
    <col min="4" max="15" width="15.7109375" style="18" customWidth="1"/>
    <col min="16" max="20" width="15.7109375" style="21" customWidth="1"/>
    <col min="21" max="24" width="15.7109375" style="22" customWidth="1"/>
    <col min="25" max="16384" width="9.28515625" style="22"/>
  </cols>
  <sheetData>
    <row r="1" spans="1:24" ht="21" x14ac:dyDescent="0.4">
      <c r="A1" s="30" t="s">
        <v>0</v>
      </c>
      <c r="G1" s="19"/>
      <c r="H1" s="19"/>
      <c r="I1" s="19"/>
      <c r="M1" s="20"/>
      <c r="Q1" s="20"/>
      <c r="U1" s="32" t="str">
        <f>Welcome!G1</f>
        <v>This is an NHS Education for Scotland Official Statistics release.</v>
      </c>
    </row>
    <row r="2" spans="1:24" ht="17.399999999999999" x14ac:dyDescent="0.3">
      <c r="A2" s="97" t="s">
        <v>0</v>
      </c>
      <c r="B2" s="97"/>
      <c r="G2" s="19"/>
      <c r="H2" s="19"/>
      <c r="I2" s="19"/>
      <c r="M2" s="20"/>
      <c r="Q2" s="20"/>
      <c r="U2" s="32"/>
    </row>
    <row r="3" spans="1:24" x14ac:dyDescent="0.25">
      <c r="P3" s="18"/>
      <c r="Q3" s="18"/>
    </row>
    <row r="4" spans="1:24" ht="24" x14ac:dyDescent="0.4">
      <c r="A4" s="31" t="s">
        <v>81</v>
      </c>
      <c r="C4" s="23"/>
      <c r="D4" s="78"/>
      <c r="E4" s="23"/>
      <c r="F4" s="23"/>
      <c r="G4" s="23"/>
      <c r="H4" s="23"/>
      <c r="I4" s="23"/>
      <c r="J4" s="23"/>
      <c r="K4" s="23"/>
      <c r="L4" s="23"/>
      <c r="M4" s="23"/>
      <c r="N4" s="23"/>
      <c r="O4" s="23"/>
      <c r="P4" s="23"/>
      <c r="Q4" s="23"/>
    </row>
    <row r="5" spans="1:24" x14ac:dyDescent="0.25">
      <c r="B5" s="24"/>
    </row>
    <row r="6" spans="1:24" ht="15.6" x14ac:dyDescent="0.3">
      <c r="B6" s="24"/>
      <c r="C6" s="23"/>
      <c r="D6" s="70">
        <v>2000</v>
      </c>
      <c r="E6" s="70">
        <v>2001</v>
      </c>
      <c r="F6" s="70">
        <v>2002</v>
      </c>
      <c r="G6" s="70">
        <v>2003</v>
      </c>
      <c r="H6" s="70">
        <v>2004</v>
      </c>
      <c r="I6" s="70">
        <v>2005</v>
      </c>
      <c r="J6" s="70">
        <v>2006</v>
      </c>
      <c r="K6" s="70">
        <v>2007</v>
      </c>
      <c r="L6" s="70">
        <v>2008</v>
      </c>
      <c r="M6" s="70">
        <v>2009</v>
      </c>
      <c r="N6" s="70">
        <v>2010</v>
      </c>
      <c r="O6" s="70">
        <v>2011</v>
      </c>
      <c r="P6" s="70">
        <v>2012</v>
      </c>
      <c r="Q6" s="70">
        <v>2013</v>
      </c>
      <c r="R6" s="70">
        <v>2014</v>
      </c>
      <c r="S6" s="70">
        <v>2015</v>
      </c>
      <c r="T6" s="70">
        <v>2016</v>
      </c>
      <c r="U6" s="70">
        <v>2017</v>
      </c>
      <c r="V6" s="70">
        <v>2018</v>
      </c>
      <c r="W6" s="70">
        <v>2019</v>
      </c>
      <c r="X6" s="70">
        <v>2020</v>
      </c>
    </row>
    <row r="7" spans="1:24" hidden="1" x14ac:dyDescent="0.25">
      <c r="B7" s="36"/>
      <c r="C7" s="37"/>
      <c r="D7" s="38">
        <v>2</v>
      </c>
      <c r="E7" s="38">
        <v>3</v>
      </c>
      <c r="F7" s="38">
        <v>4</v>
      </c>
      <c r="G7" s="38">
        <v>5</v>
      </c>
      <c r="H7" s="38">
        <v>6</v>
      </c>
      <c r="I7" s="38">
        <v>7</v>
      </c>
      <c r="J7" s="38">
        <v>8</v>
      </c>
      <c r="K7" s="38">
        <v>9</v>
      </c>
      <c r="L7" s="38">
        <v>10</v>
      </c>
      <c r="M7" s="38">
        <v>11</v>
      </c>
      <c r="N7" s="44">
        <v>12</v>
      </c>
      <c r="O7" s="44">
        <v>13</v>
      </c>
      <c r="P7" s="44">
        <v>14</v>
      </c>
      <c r="Q7" s="44">
        <v>15</v>
      </c>
      <c r="R7" s="44">
        <v>16</v>
      </c>
      <c r="S7" s="44">
        <v>17</v>
      </c>
      <c r="T7" s="44">
        <v>18</v>
      </c>
      <c r="U7" s="44">
        <v>19</v>
      </c>
      <c r="V7" s="44">
        <v>20</v>
      </c>
      <c r="W7" s="45">
        <v>21</v>
      </c>
      <c r="X7" s="45">
        <v>22</v>
      </c>
    </row>
    <row r="8" spans="1:24" x14ac:dyDescent="0.25">
      <c r="A8" s="104" t="s">
        <v>52</v>
      </c>
      <c r="B8" s="98" t="s">
        <v>43</v>
      </c>
      <c r="C8" s="99"/>
      <c r="D8" s="50">
        <f>D9+D17+D25+D33+D40+D48</f>
        <v>8585</v>
      </c>
      <c r="E8" s="50">
        <f t="shared" ref="E8:W8" si="0">E9+E17+E25+E33+E40+E48</f>
        <v>8860</v>
      </c>
      <c r="F8" s="50">
        <f t="shared" si="0"/>
        <v>9322</v>
      </c>
      <c r="G8" s="50">
        <f t="shared" si="0"/>
        <v>9449</v>
      </c>
      <c r="H8" s="50">
        <f t="shared" si="0"/>
        <v>9696</v>
      </c>
      <c r="I8" s="50">
        <f t="shared" si="0"/>
        <v>9938</v>
      </c>
      <c r="J8" s="50">
        <f t="shared" si="0"/>
        <v>9951</v>
      </c>
      <c r="K8" s="50">
        <f t="shared" si="0"/>
        <v>9531</v>
      </c>
      <c r="L8" s="50">
        <f t="shared" si="0"/>
        <v>9413</v>
      </c>
      <c r="M8" s="50">
        <f t="shared" si="0"/>
        <v>9677</v>
      </c>
      <c r="N8" s="51">
        <f t="shared" si="0"/>
        <v>10022</v>
      </c>
      <c r="O8" s="51">
        <f t="shared" si="0"/>
        <v>10360</v>
      </c>
      <c r="P8" s="51">
        <f t="shared" si="0"/>
        <v>9619</v>
      </c>
      <c r="Q8" s="51">
        <f t="shared" si="0"/>
        <v>9178</v>
      </c>
      <c r="R8" s="51">
        <f t="shared" si="0"/>
        <v>9188</v>
      </c>
      <c r="S8" s="51">
        <f t="shared" si="0"/>
        <v>9602</v>
      </c>
      <c r="T8" s="51">
        <f t="shared" si="0"/>
        <v>9930</v>
      </c>
      <c r="U8" s="51">
        <f t="shared" si="0"/>
        <v>10390</v>
      </c>
      <c r="V8" s="51">
        <f t="shared" si="0"/>
        <v>11066</v>
      </c>
      <c r="W8" s="51">
        <f t="shared" si="0"/>
        <v>12000</v>
      </c>
      <c r="X8" s="51">
        <f>X9+X17+X25+X33+X40+X42+X44+X46+X48</f>
        <v>13856</v>
      </c>
    </row>
    <row r="9" spans="1:24" x14ac:dyDescent="0.25">
      <c r="A9" s="105"/>
      <c r="B9" s="94" t="s">
        <v>27</v>
      </c>
      <c r="C9" s="33" t="s">
        <v>43</v>
      </c>
      <c r="D9" s="50">
        <f>SUM(D10:D16)</f>
        <v>5896</v>
      </c>
      <c r="E9" s="50">
        <f t="shared" ref="E9:W9" si="1">SUM(E10:E16)</f>
        <v>6205</v>
      </c>
      <c r="F9" s="50">
        <f t="shared" si="1"/>
        <v>6614</v>
      </c>
      <c r="G9" s="50">
        <f t="shared" si="1"/>
        <v>6711</v>
      </c>
      <c r="H9" s="50">
        <f t="shared" si="1"/>
        <v>6961</v>
      </c>
      <c r="I9" s="50">
        <f t="shared" si="1"/>
        <v>7223</v>
      </c>
      <c r="J9" s="50">
        <f t="shared" si="1"/>
        <v>7275</v>
      </c>
      <c r="K9" s="50">
        <f t="shared" si="1"/>
        <v>6948</v>
      </c>
      <c r="L9" s="50">
        <f t="shared" si="1"/>
        <v>6721</v>
      </c>
      <c r="M9" s="50">
        <f t="shared" si="1"/>
        <v>6936</v>
      </c>
      <c r="N9" s="51">
        <f t="shared" si="1"/>
        <v>7158</v>
      </c>
      <c r="O9" s="51">
        <f t="shared" si="1"/>
        <v>7578</v>
      </c>
      <c r="P9" s="51">
        <f t="shared" si="1"/>
        <v>7029</v>
      </c>
      <c r="Q9" s="51">
        <f t="shared" si="1"/>
        <v>6653</v>
      </c>
      <c r="R9" s="51">
        <f t="shared" si="1"/>
        <v>6486</v>
      </c>
      <c r="S9" s="51">
        <f t="shared" si="1"/>
        <v>6655</v>
      </c>
      <c r="T9" s="51">
        <f t="shared" si="1"/>
        <v>6831</v>
      </c>
      <c r="U9" s="51">
        <f t="shared" si="1"/>
        <v>7078</v>
      </c>
      <c r="V9" s="51">
        <f t="shared" si="1"/>
        <v>7526</v>
      </c>
      <c r="W9" s="51">
        <f t="shared" si="1"/>
        <v>8035</v>
      </c>
      <c r="X9" s="51">
        <f t="shared" ref="X9" si="2">SUM(X10:X16)</f>
        <v>9152</v>
      </c>
    </row>
    <row r="10" spans="1:24" x14ac:dyDescent="0.25">
      <c r="A10" s="105"/>
      <c r="B10" s="95"/>
      <c r="C10" s="41" t="s">
        <v>28</v>
      </c>
      <c r="D10" s="52">
        <f>VLOOKUP(_xlfn.CONCAT($A$8,$B$9,$C10,"In Training Population"),Data!$E$1:$Z$73,D$7,FALSE)</f>
        <v>4378</v>
      </c>
      <c r="E10" s="52">
        <f>VLOOKUP(_xlfn.CONCAT($A$8,$B$9,$C10,"In Training Population"),Data!$E$1:$Z$73,E$7,FALSE)</f>
        <v>4700</v>
      </c>
      <c r="F10" s="52">
        <f>VLOOKUP(_xlfn.CONCAT($A$8,$B$9,$C10,"In Training Population"),Data!$E$1:$Z$73,F$7,FALSE)</f>
        <v>5077</v>
      </c>
      <c r="G10" s="52">
        <f>VLOOKUP(_xlfn.CONCAT($A$8,$B$9,$C10,"In Training Population"),Data!$E$1:$Z$73,G$7,FALSE)</f>
        <v>5359</v>
      </c>
      <c r="H10" s="52">
        <f>VLOOKUP(_xlfn.CONCAT($A$8,$B$9,$C10,"In Training Population"),Data!$E$1:$Z$73,H$7,FALSE)</f>
        <v>5540</v>
      </c>
      <c r="I10" s="52">
        <f>VLOOKUP(_xlfn.CONCAT($A$8,$B$9,$C10,"In Training Population"),Data!$E$1:$Z$73,I$7,FALSE)</f>
        <v>5693</v>
      </c>
      <c r="J10" s="52">
        <f>VLOOKUP(_xlfn.CONCAT($A$8,$B$9,$C10,"In Training Population"),Data!$E$1:$Z$73,J$7,FALSE)</f>
        <v>5777</v>
      </c>
      <c r="K10" s="52">
        <f>VLOOKUP(_xlfn.CONCAT($A$8,$B$9,$C10,"In Training Population"),Data!$E$1:$Z$73,K$7,FALSE)</f>
        <v>5525</v>
      </c>
      <c r="L10" s="52">
        <f>VLOOKUP(_xlfn.CONCAT($A$8,$B$9,$C10,"In Training Population"),Data!$E$1:$Z$73,L$7,FALSE)</f>
        <v>5374</v>
      </c>
      <c r="M10" s="52">
        <f>VLOOKUP(_xlfn.CONCAT($A$8,$B$9,$C10,"In Training Population"),Data!$E$1:$Z$73,M$7,FALSE)</f>
        <v>5586</v>
      </c>
      <c r="N10" s="53">
        <f>VLOOKUP(_xlfn.CONCAT($A$8,$B$9,$C10,"In Training Population"),Data!$E$1:$Z$73,N$7,FALSE)</f>
        <v>5771</v>
      </c>
      <c r="O10" s="53">
        <f>VLOOKUP(_xlfn.CONCAT($A$8,$B$9,$C10,"In Training Population"),Data!$E$1:$Z$73,O$7,FALSE)</f>
        <v>6160</v>
      </c>
      <c r="P10" s="53">
        <f>VLOOKUP(_xlfn.CONCAT($A$8,$B$9,$C10,"In Training Population"),Data!$E$1:$Z$73,P$7,FALSE)</f>
        <v>5671</v>
      </c>
      <c r="Q10" s="53">
        <f>VLOOKUP(_xlfn.CONCAT($A$8,$B$9,$C10,"In Training Population"),Data!$E$1:$Z$73,Q$7,FALSE)</f>
        <v>5428</v>
      </c>
      <c r="R10" s="53">
        <f>VLOOKUP(_xlfn.CONCAT($A$8,$B$9,$C10,"In Training Population"),Data!$E$1:$Z$73,R$7,FALSE)</f>
        <v>5306</v>
      </c>
      <c r="S10" s="53">
        <f>VLOOKUP(_xlfn.CONCAT($A$8,$B$9,$C10,"In Training Population"),Data!$E$1:$Z$73,S$7,FALSE)</f>
        <v>5527</v>
      </c>
      <c r="T10" s="53">
        <f>VLOOKUP(_xlfn.CONCAT($A$8,$B$9,$C10,"In Training Population"),Data!$E$1:$Z$73,T$7,FALSE)</f>
        <v>5773</v>
      </c>
      <c r="U10" s="53">
        <f>VLOOKUP(_xlfn.CONCAT($A$8,$B$9,$C10,"In Training Population"),Data!$E$1:$Z$73,U$7,FALSE)</f>
        <v>5963</v>
      </c>
      <c r="V10" s="53">
        <f>VLOOKUP(_xlfn.CONCAT($A$8,$B$9,$C10,"In Training Population"),Data!$E$1:$Z$73,V$7,FALSE)</f>
        <v>6243</v>
      </c>
      <c r="W10" s="53">
        <f>VLOOKUP(_xlfn.CONCAT($A$8,$B$9,$C10,"In Training Population"),Data!$E$1:$Z$73,W$7,FALSE)</f>
        <v>6478</v>
      </c>
      <c r="X10" s="53">
        <f>VLOOKUP(_xlfn.CONCAT($A$8,$B$9,$C10,"In Training Population"),Data!$E$1:$Z$73,X$7,FALSE)</f>
        <v>7289</v>
      </c>
    </row>
    <row r="11" spans="1:24" x14ac:dyDescent="0.25">
      <c r="A11" s="105"/>
      <c r="B11" s="95"/>
      <c r="C11" s="41" t="s">
        <v>34</v>
      </c>
      <c r="D11" s="52">
        <f>VLOOKUP(_xlfn.CONCAT($A$8,$B$9,$C11,"In Training Population"),Data!$E$1:$Z$73,D$7,FALSE)</f>
        <v>772</v>
      </c>
      <c r="E11" s="52">
        <f>VLOOKUP(_xlfn.CONCAT($A$8,$B$9,$C11,"In Training Population"),Data!$E$1:$Z$73,E$7,FALSE)</f>
        <v>767</v>
      </c>
      <c r="F11" s="52">
        <f>VLOOKUP(_xlfn.CONCAT($A$8,$B$9,$C11,"In Training Population"),Data!$E$1:$Z$73,F$7,FALSE)</f>
        <v>808</v>
      </c>
      <c r="G11" s="52">
        <f>VLOOKUP(_xlfn.CONCAT($A$8,$B$9,$C11,"In Training Population"),Data!$E$1:$Z$73,G$7,FALSE)</f>
        <v>792</v>
      </c>
      <c r="H11" s="52">
        <f>VLOOKUP(_xlfn.CONCAT($A$8,$B$9,$C11,"In Training Population"),Data!$E$1:$Z$73,H$7,FALSE)</f>
        <v>827</v>
      </c>
      <c r="I11" s="52">
        <f>VLOOKUP(_xlfn.CONCAT($A$8,$B$9,$C11,"In Training Population"),Data!$E$1:$Z$73,I$7,FALSE)</f>
        <v>859</v>
      </c>
      <c r="J11" s="52">
        <f>VLOOKUP(_xlfn.CONCAT($A$8,$B$9,$C11,"In Training Population"),Data!$E$1:$Z$73,J$7,FALSE)</f>
        <v>889</v>
      </c>
      <c r="K11" s="52">
        <f>VLOOKUP(_xlfn.CONCAT($A$8,$B$9,$C11,"In Training Population"),Data!$E$1:$Z$73,K$7,FALSE)</f>
        <v>868</v>
      </c>
      <c r="L11" s="52">
        <f>VLOOKUP(_xlfn.CONCAT($A$8,$B$9,$C11,"In Training Population"),Data!$E$1:$Z$73,L$7,FALSE)</f>
        <v>857</v>
      </c>
      <c r="M11" s="52">
        <f>VLOOKUP(_xlfn.CONCAT($A$8,$B$9,$C11,"In Training Population"),Data!$E$1:$Z$73,M$7,FALSE)</f>
        <v>885</v>
      </c>
      <c r="N11" s="53">
        <f>VLOOKUP(_xlfn.CONCAT($A$8,$B$9,$C11,"In Training Population"),Data!$E$1:$Z$73,N$7,FALSE)</f>
        <v>947</v>
      </c>
      <c r="O11" s="53">
        <f>VLOOKUP(_xlfn.CONCAT($A$8,$B$9,$C11,"In Training Population"),Data!$E$1:$Z$73,O$7,FALSE)</f>
        <v>946</v>
      </c>
      <c r="P11" s="53">
        <f>VLOOKUP(_xlfn.CONCAT($A$8,$B$9,$C11,"In Training Population"),Data!$E$1:$Z$73,P$7,FALSE)</f>
        <v>929</v>
      </c>
      <c r="Q11" s="53">
        <f>VLOOKUP(_xlfn.CONCAT($A$8,$B$9,$C11,"In Training Population"),Data!$E$1:$Z$73,Q$7,FALSE)</f>
        <v>814</v>
      </c>
      <c r="R11" s="53">
        <f>VLOOKUP(_xlfn.CONCAT($A$8,$B$9,$C11,"In Training Population"),Data!$E$1:$Z$73,R$7,FALSE)</f>
        <v>791</v>
      </c>
      <c r="S11" s="53">
        <f>VLOOKUP(_xlfn.CONCAT($A$8,$B$9,$C11,"In Training Population"),Data!$E$1:$Z$73,S$7,FALSE)</f>
        <v>720</v>
      </c>
      <c r="T11" s="53">
        <f>VLOOKUP(_xlfn.CONCAT($A$8,$B$9,$C11,"In Training Population"),Data!$E$1:$Z$73,T$7,FALSE)</f>
        <v>686</v>
      </c>
      <c r="U11" s="53">
        <f>VLOOKUP(_xlfn.CONCAT($A$8,$B$9,$C11,"In Training Population"),Data!$E$1:$Z$73,U$7,FALSE)</f>
        <v>735</v>
      </c>
      <c r="V11" s="53">
        <f>VLOOKUP(_xlfn.CONCAT($A$8,$B$9,$C11,"In Training Population"),Data!$E$1:$Z$73,V$7,FALSE)</f>
        <v>830</v>
      </c>
      <c r="W11" s="53">
        <f>VLOOKUP(_xlfn.CONCAT($A$8,$B$9,$C11,"In Training Population"),Data!$E$1:$Z$73,W$7,FALSE)</f>
        <v>1039</v>
      </c>
      <c r="X11" s="53">
        <f>VLOOKUP(_xlfn.CONCAT($A$8,$B$9,$C11,"In Training Population"),Data!$E$1:$Z$73,X$7,FALSE)</f>
        <v>1163</v>
      </c>
    </row>
    <row r="12" spans="1:24" x14ac:dyDescent="0.25">
      <c r="A12" s="105"/>
      <c r="B12" s="95"/>
      <c r="C12" s="41" t="s">
        <v>38</v>
      </c>
      <c r="D12" s="52">
        <f>VLOOKUP(_xlfn.CONCAT($A$8,$B$9,$C12,"In Training Population"),Data!$E$1:$Z$73,D$7,FALSE)</f>
        <v>0</v>
      </c>
      <c r="E12" s="52">
        <f>VLOOKUP(_xlfn.CONCAT($A$8,$B$9,$C12,"In Training Population"),Data!$E$1:$Z$73,E$7,FALSE)</f>
        <v>0</v>
      </c>
      <c r="F12" s="52">
        <f>VLOOKUP(_xlfn.CONCAT($A$8,$B$9,$C12,"In Training Population"),Data!$E$1:$Z$73,F$7,FALSE)</f>
        <v>0</v>
      </c>
      <c r="G12" s="52">
        <f>VLOOKUP(_xlfn.CONCAT($A$8,$B$9,$C12,"In Training Population"),Data!$E$1:$Z$73,G$7,FALSE)</f>
        <v>0</v>
      </c>
      <c r="H12" s="52">
        <f>VLOOKUP(_xlfn.CONCAT($A$8,$B$9,$C12,"In Training Population"),Data!$E$1:$Z$73,H$7,FALSE)</f>
        <v>0</v>
      </c>
      <c r="I12" s="52">
        <f>VLOOKUP(_xlfn.CONCAT($A$8,$B$9,$C12,"In Training Population"),Data!$E$1:$Z$73,I$7,FALSE)</f>
        <v>0</v>
      </c>
      <c r="J12" s="52">
        <f>VLOOKUP(_xlfn.CONCAT($A$8,$B$9,$C12,"In Training Population"),Data!$E$1:$Z$73,J$7,FALSE)</f>
        <v>0</v>
      </c>
      <c r="K12" s="52">
        <f>VLOOKUP(_xlfn.CONCAT($A$8,$B$9,$C12,"In Training Population"),Data!$E$1:$Z$73,K$7,FALSE)</f>
        <v>0</v>
      </c>
      <c r="L12" s="52">
        <f>VLOOKUP(_xlfn.CONCAT($A$8,$B$9,$C12,"In Training Population"),Data!$E$1:$Z$73,L$7,FALSE)</f>
        <v>0</v>
      </c>
      <c r="M12" s="52">
        <f>VLOOKUP(_xlfn.CONCAT($A$8,$B$9,$C12,"In Training Population"),Data!$E$1:$Z$73,M$7,FALSE)</f>
        <v>0</v>
      </c>
      <c r="N12" s="53">
        <f>VLOOKUP(_xlfn.CONCAT($A$8,$B$9,$C12,"In Training Population"),Data!$E$1:$Z$73,N$7,FALSE)</f>
        <v>0</v>
      </c>
      <c r="O12" s="53">
        <f>VLOOKUP(_xlfn.CONCAT($A$8,$B$9,$C12,"In Training Population"),Data!$E$1:$Z$73,O$7,FALSE)</f>
        <v>30</v>
      </c>
      <c r="P12" s="53">
        <f>VLOOKUP(_xlfn.CONCAT($A$8,$B$9,$C12,"In Training Population"),Data!$E$1:$Z$73,P$7,FALSE)</f>
        <v>36</v>
      </c>
      <c r="Q12" s="53">
        <f>VLOOKUP(_xlfn.CONCAT($A$8,$B$9,$C12,"In Training Population"),Data!$E$1:$Z$73,Q$7,FALSE)</f>
        <v>33</v>
      </c>
      <c r="R12" s="53">
        <f>VLOOKUP(_xlfn.CONCAT($A$8,$B$9,$C12,"In Training Population"),Data!$E$1:$Z$73,R$7,FALSE)</f>
        <v>35</v>
      </c>
      <c r="S12" s="53">
        <f>VLOOKUP(_xlfn.CONCAT($A$8,$B$9,$C12,"In Training Population"),Data!$E$1:$Z$73,S$7,FALSE)</f>
        <v>33</v>
      </c>
      <c r="T12" s="53">
        <f>VLOOKUP(_xlfn.CONCAT($A$8,$B$9,$C12,"In Training Population"),Data!$E$1:$Z$73,T$7,FALSE)</f>
        <v>58</v>
      </c>
      <c r="U12" s="53">
        <f>VLOOKUP(_xlfn.CONCAT($A$8,$B$9,$C12,"In Training Population"),Data!$E$1:$Z$73,U$7,FALSE)</f>
        <v>99</v>
      </c>
      <c r="V12" s="53">
        <f>VLOOKUP(_xlfn.CONCAT($A$8,$B$9,$C12,"In Training Population"),Data!$E$1:$Z$73,V$7,FALSE)</f>
        <v>145</v>
      </c>
      <c r="W12" s="53">
        <f>VLOOKUP(_xlfn.CONCAT($A$8,$B$9,$C12,"In Training Population"),Data!$E$1:$Z$73,W$7,FALSE)</f>
        <v>187</v>
      </c>
      <c r="X12" s="53">
        <f>VLOOKUP(_xlfn.CONCAT($A$8,$B$9,$C12,"In Training Population"),Data!$E$1:$Z$73,X$7,FALSE)</f>
        <v>335</v>
      </c>
    </row>
    <row r="13" spans="1:24" x14ac:dyDescent="0.25">
      <c r="A13" s="105"/>
      <c r="B13" s="95"/>
      <c r="C13" s="41" t="s">
        <v>36</v>
      </c>
      <c r="D13" s="52">
        <f>VLOOKUP(_xlfn.CONCAT($A$8,$B$9,$C13,"In Training Population"),Data!$E$1:$Z$73,D$7,FALSE)</f>
        <v>155</v>
      </c>
      <c r="E13" s="52">
        <f>VLOOKUP(_xlfn.CONCAT($A$8,$B$9,$C13,"In Training Population"),Data!$E$1:$Z$73,E$7,FALSE)</f>
        <v>174</v>
      </c>
      <c r="F13" s="52">
        <f>VLOOKUP(_xlfn.CONCAT($A$8,$B$9,$C13,"In Training Population"),Data!$E$1:$Z$73,F$7,FALSE)</f>
        <v>122</v>
      </c>
      <c r="G13" s="52">
        <f>VLOOKUP(_xlfn.CONCAT($A$8,$B$9,$C13,"In Training Population"),Data!$E$1:$Z$73,G$7,FALSE)</f>
        <v>53</v>
      </c>
      <c r="H13" s="52">
        <f>VLOOKUP(_xlfn.CONCAT($A$8,$B$9,$C13,"In Training Population"),Data!$E$1:$Z$73,H$7,FALSE)</f>
        <v>73</v>
      </c>
      <c r="I13" s="52">
        <f>VLOOKUP(_xlfn.CONCAT($A$8,$B$9,$C13,"In Training Population"),Data!$E$1:$Z$73,I$7,FALSE)</f>
        <v>118</v>
      </c>
      <c r="J13" s="52">
        <f>VLOOKUP(_xlfn.CONCAT($A$8,$B$9,$C13,"In Training Population"),Data!$E$1:$Z$73,J$7,FALSE)</f>
        <v>113</v>
      </c>
      <c r="K13" s="52">
        <f>VLOOKUP(_xlfn.CONCAT($A$8,$B$9,$C13,"In Training Population"),Data!$E$1:$Z$73,K$7,FALSE)</f>
        <v>105</v>
      </c>
      <c r="L13" s="52">
        <f>VLOOKUP(_xlfn.CONCAT($A$8,$B$9,$C13,"In Training Population"),Data!$E$1:$Z$73,L$7,FALSE)</f>
        <v>88</v>
      </c>
      <c r="M13" s="52">
        <f>VLOOKUP(_xlfn.CONCAT($A$8,$B$9,$C13,"In Training Population"),Data!$E$1:$Z$73,M$7,FALSE)</f>
        <v>83</v>
      </c>
      <c r="N13" s="53">
        <f>VLOOKUP(_xlfn.CONCAT($A$8,$B$9,$C13,"In Training Population"),Data!$E$1:$Z$73,N$7,FALSE)</f>
        <v>92</v>
      </c>
      <c r="O13" s="53">
        <f>VLOOKUP(_xlfn.CONCAT($A$8,$B$9,$C13,"In Training Population"),Data!$E$1:$Z$73,O$7,FALSE)</f>
        <v>124</v>
      </c>
      <c r="P13" s="53">
        <f>VLOOKUP(_xlfn.CONCAT($A$8,$B$9,$C13,"In Training Population"),Data!$E$1:$Z$73,P$7,FALSE)</f>
        <v>107</v>
      </c>
      <c r="Q13" s="53">
        <f>VLOOKUP(_xlfn.CONCAT($A$8,$B$9,$C13,"In Training Population"),Data!$E$1:$Z$73,Q$7,FALSE)</f>
        <v>96</v>
      </c>
      <c r="R13" s="53">
        <f>VLOOKUP(_xlfn.CONCAT($A$8,$B$9,$C13,"In Training Population"),Data!$E$1:$Z$73,R$7,FALSE)</f>
        <v>70</v>
      </c>
      <c r="S13" s="53">
        <f>VLOOKUP(_xlfn.CONCAT($A$8,$B$9,$C13,"In Training Population"),Data!$E$1:$Z$73,S$7,FALSE)</f>
        <v>78</v>
      </c>
      <c r="T13" s="53">
        <f>VLOOKUP(_xlfn.CONCAT($A$8,$B$9,$C13,"In Training Population"),Data!$E$1:$Z$73,T$7,FALSE)</f>
        <v>48</v>
      </c>
      <c r="U13" s="53">
        <f>VLOOKUP(_xlfn.CONCAT($A$8,$B$9,$C13,"In Training Population"),Data!$E$1:$Z$73,U$7,FALSE)</f>
        <v>28</v>
      </c>
      <c r="V13" s="53">
        <f>VLOOKUP(_xlfn.CONCAT($A$8,$B$9,$C13,"In Training Population"),Data!$E$1:$Z$73,V$7,FALSE)</f>
        <v>4</v>
      </c>
      <c r="W13" s="53">
        <f>VLOOKUP(_xlfn.CONCAT($A$8,$B$9,$C13,"In Training Population"),Data!$E$1:$Z$73,W$7,FALSE)</f>
        <v>3</v>
      </c>
      <c r="X13" s="53">
        <f>VLOOKUP(_xlfn.CONCAT($A$8,$B$9,$C13,"In Training Population"),Data!$E$1:$Z$73,X$7,FALSE)</f>
        <v>3</v>
      </c>
    </row>
    <row r="14" spans="1:24" x14ac:dyDescent="0.25">
      <c r="A14" s="105"/>
      <c r="B14" s="95"/>
      <c r="C14" s="41" t="s">
        <v>32</v>
      </c>
      <c r="D14" s="52">
        <f>VLOOKUP(_xlfn.CONCAT($A$8,$B$9,$C14,"In Training Population"),Data!$E$1:$Z$73,D$7,FALSE)</f>
        <v>0</v>
      </c>
      <c r="E14" s="52">
        <f>VLOOKUP(_xlfn.CONCAT($A$8,$B$9,$C14,"In Training Population"),Data!$E$1:$Z$73,E$7,FALSE)</f>
        <v>0</v>
      </c>
      <c r="F14" s="52">
        <f>VLOOKUP(_xlfn.CONCAT($A$8,$B$9,$C14,"In Training Population"),Data!$E$1:$Z$73,F$7,FALSE)</f>
        <v>0</v>
      </c>
      <c r="G14" s="52">
        <f>VLOOKUP(_xlfn.CONCAT($A$8,$B$9,$C14,"In Training Population"),Data!$E$1:$Z$73,G$7,FALSE)</f>
        <v>40</v>
      </c>
      <c r="H14" s="52">
        <f>VLOOKUP(_xlfn.CONCAT($A$8,$B$9,$C14,"In Training Population"),Data!$E$1:$Z$73,H$7,FALSE)</f>
        <v>147</v>
      </c>
      <c r="I14" s="52">
        <f>VLOOKUP(_xlfn.CONCAT($A$8,$B$9,$C14,"In Training Population"),Data!$E$1:$Z$73,I$7,FALSE)</f>
        <v>248</v>
      </c>
      <c r="J14" s="52">
        <f>VLOOKUP(_xlfn.CONCAT($A$8,$B$9,$C14,"In Training Population"),Data!$E$1:$Z$73,J$7,FALSE)</f>
        <v>309</v>
      </c>
      <c r="K14" s="52">
        <f>VLOOKUP(_xlfn.CONCAT($A$8,$B$9,$C14,"In Training Population"),Data!$E$1:$Z$73,K$7,FALSE)</f>
        <v>329</v>
      </c>
      <c r="L14" s="52">
        <f>VLOOKUP(_xlfn.CONCAT($A$8,$B$9,$C14,"In Training Population"),Data!$E$1:$Z$73,L$7,FALSE)</f>
        <v>284</v>
      </c>
      <c r="M14" s="52">
        <f>VLOOKUP(_xlfn.CONCAT($A$8,$B$9,$C14,"In Training Population"),Data!$E$1:$Z$73,M$7,FALSE)</f>
        <v>280</v>
      </c>
      <c r="N14" s="53">
        <f>VLOOKUP(_xlfn.CONCAT($A$8,$B$9,$C14,"In Training Population"),Data!$E$1:$Z$73,N$7,FALSE)</f>
        <v>261</v>
      </c>
      <c r="O14" s="53">
        <f>VLOOKUP(_xlfn.CONCAT($A$8,$B$9,$C14,"In Training Population"),Data!$E$1:$Z$73,O$7,FALSE)</f>
        <v>230</v>
      </c>
      <c r="P14" s="53">
        <f>VLOOKUP(_xlfn.CONCAT($A$8,$B$9,$C14,"In Training Population"),Data!$E$1:$Z$73,P$7,FALSE)</f>
        <v>206</v>
      </c>
      <c r="Q14" s="53">
        <f>VLOOKUP(_xlfn.CONCAT($A$8,$B$9,$C14,"In Training Population"),Data!$E$1:$Z$73,Q$7,FALSE)</f>
        <v>216</v>
      </c>
      <c r="R14" s="53">
        <f>VLOOKUP(_xlfn.CONCAT($A$8,$B$9,$C14,"In Training Population"),Data!$E$1:$Z$73,R$7,FALSE)</f>
        <v>217</v>
      </c>
      <c r="S14" s="53">
        <f>VLOOKUP(_xlfn.CONCAT($A$8,$B$9,$C14,"In Training Population"),Data!$E$1:$Z$73,S$7,FALSE)</f>
        <v>240</v>
      </c>
      <c r="T14" s="53">
        <f>VLOOKUP(_xlfn.CONCAT($A$8,$B$9,$C14,"In Training Population"),Data!$E$1:$Z$73,T$7,FALSE)</f>
        <v>241</v>
      </c>
      <c r="U14" s="53">
        <f>VLOOKUP(_xlfn.CONCAT($A$8,$B$9,$C14,"In Training Population"),Data!$E$1:$Z$73,U$7,FALSE)</f>
        <v>249</v>
      </c>
      <c r="V14" s="53">
        <f>VLOOKUP(_xlfn.CONCAT($A$8,$B$9,$C14,"In Training Population"),Data!$E$1:$Z$73,V$7,FALSE)</f>
        <v>297</v>
      </c>
      <c r="W14" s="53">
        <f>VLOOKUP(_xlfn.CONCAT($A$8,$B$9,$C14,"In Training Population"),Data!$E$1:$Z$73,W$7,FALSE)</f>
        <v>317</v>
      </c>
      <c r="X14" s="53">
        <f>VLOOKUP(_xlfn.CONCAT($A$8,$B$9,$C14,"In Training Population"),Data!$E$1:$Z$73,X$7,FALSE)</f>
        <v>334</v>
      </c>
    </row>
    <row r="15" spans="1:24" x14ac:dyDescent="0.25">
      <c r="A15" s="105"/>
      <c r="B15" s="95"/>
      <c r="C15" s="41" t="s">
        <v>39</v>
      </c>
      <c r="D15" s="52">
        <f>VLOOKUP(_xlfn.CONCAT($A$8,$B$9,$C15,"In Training Population"),Data!$E$1:$Z$73,D$7,FALSE)</f>
        <v>0</v>
      </c>
      <c r="E15" s="52">
        <f>VLOOKUP(_xlfn.CONCAT($A$8,$B$9,$C15,"In Training Population"),Data!$E$1:$Z$73,E$7,FALSE)</f>
        <v>0</v>
      </c>
      <c r="F15" s="52">
        <f>VLOOKUP(_xlfn.CONCAT($A$8,$B$9,$C15,"In Training Population"),Data!$E$1:$Z$73,F$7,FALSE)</f>
        <v>0</v>
      </c>
      <c r="G15" s="52">
        <f>VLOOKUP(_xlfn.CONCAT($A$8,$B$9,$C15,"In Training Population"),Data!$E$1:$Z$73,G$7,FALSE)</f>
        <v>0</v>
      </c>
      <c r="H15" s="52">
        <f>VLOOKUP(_xlfn.CONCAT($A$8,$B$9,$C15,"In Training Population"),Data!$E$1:$Z$73,H$7,FALSE)</f>
        <v>0</v>
      </c>
      <c r="I15" s="52">
        <f>VLOOKUP(_xlfn.CONCAT($A$8,$B$9,$C15,"In Training Population"),Data!$E$1:$Z$73,I$7,FALSE)</f>
        <v>0</v>
      </c>
      <c r="J15" s="52">
        <f>VLOOKUP(_xlfn.CONCAT($A$8,$B$9,$C15,"In Training Population"),Data!$E$1:$Z$73,J$7,FALSE)</f>
        <v>0</v>
      </c>
      <c r="K15" s="52">
        <f>VLOOKUP(_xlfn.CONCAT($A$8,$B$9,$C15,"In Training Population"),Data!$E$1:$Z$73,K$7,FALSE)</f>
        <v>0</v>
      </c>
      <c r="L15" s="52">
        <f>VLOOKUP(_xlfn.CONCAT($A$8,$B$9,$C15,"In Training Population"),Data!$E$1:$Z$73,L$7,FALSE)</f>
        <v>0</v>
      </c>
      <c r="M15" s="52">
        <f>VLOOKUP(_xlfn.CONCAT($A$8,$B$9,$C15,"In Training Population"),Data!$E$1:$Z$73,M$7,FALSE)</f>
        <v>0</v>
      </c>
      <c r="N15" s="53">
        <f>VLOOKUP(_xlfn.CONCAT($A$8,$B$9,$C15,"In Training Population"),Data!$E$1:$Z$73,N$7,FALSE)</f>
        <v>0</v>
      </c>
      <c r="O15" s="53">
        <f>VLOOKUP(_xlfn.CONCAT($A$8,$B$9,$C15,"In Training Population"),Data!$E$1:$Z$73,O$7,FALSE)</f>
        <v>0</v>
      </c>
      <c r="P15" s="53">
        <f>VLOOKUP(_xlfn.CONCAT($A$8,$B$9,$C15,"In Training Population"),Data!$E$1:$Z$73,P$7,FALSE)</f>
        <v>0</v>
      </c>
      <c r="Q15" s="53">
        <f>VLOOKUP(_xlfn.CONCAT($A$8,$B$9,$C15,"In Training Population"),Data!$E$1:$Z$73,Q$7,FALSE)</f>
        <v>0</v>
      </c>
      <c r="R15" s="53">
        <f>VLOOKUP(_xlfn.CONCAT($A$8,$B$9,$C15,"In Training Population"),Data!$E$1:$Z$73,R$7,FALSE)</f>
        <v>0</v>
      </c>
      <c r="S15" s="53">
        <f>VLOOKUP(_xlfn.CONCAT($A$8,$B$9,$C15,"In Training Population"),Data!$E$1:$Z$73,S$7,FALSE)</f>
        <v>0</v>
      </c>
      <c r="T15" s="53">
        <f>VLOOKUP(_xlfn.CONCAT($A$8,$B$9,$C15,"In Training Population"),Data!$E$1:$Z$73,T$7,FALSE)</f>
        <v>0</v>
      </c>
      <c r="U15" s="53">
        <f>VLOOKUP(_xlfn.CONCAT($A$8,$B$9,$C15,"In Training Population"),Data!$E$1:$Z$73,U$7,FALSE)</f>
        <v>1</v>
      </c>
      <c r="V15" s="53">
        <f>VLOOKUP(_xlfn.CONCAT($A$8,$B$9,$C15,"In Training Population"),Data!$E$1:$Z$73,V$7,FALSE)</f>
        <v>6</v>
      </c>
      <c r="W15" s="53">
        <f>VLOOKUP(_xlfn.CONCAT($A$8,$B$9,$C15,"In Training Population"),Data!$E$1:$Z$73,W$7,FALSE)</f>
        <v>10</v>
      </c>
      <c r="X15" s="53">
        <f>VLOOKUP(_xlfn.CONCAT($A$8,$B$9,$C15,"In Training Population"),Data!$E$1:$Z$73,X$7,FALSE)</f>
        <v>27</v>
      </c>
    </row>
    <row r="16" spans="1:24" x14ac:dyDescent="0.25">
      <c r="A16" s="105"/>
      <c r="B16" s="95"/>
      <c r="C16" s="41" t="s">
        <v>33</v>
      </c>
      <c r="D16" s="52">
        <f>VLOOKUP(_xlfn.CONCAT($A$8,$B$9,$C16,"In Training Population"),Data!$E$1:$Z$73,D$7,FALSE)</f>
        <v>591</v>
      </c>
      <c r="E16" s="52">
        <f>VLOOKUP(_xlfn.CONCAT($A$8,$B$9,$C16,"In Training Population"),Data!$E$1:$Z$73,E$7,FALSE)</f>
        <v>564</v>
      </c>
      <c r="F16" s="52">
        <f>VLOOKUP(_xlfn.CONCAT($A$8,$B$9,$C16,"In Training Population"),Data!$E$1:$Z$73,F$7,FALSE)</f>
        <v>607</v>
      </c>
      <c r="G16" s="52">
        <f>VLOOKUP(_xlfn.CONCAT($A$8,$B$9,$C16,"In Training Population"),Data!$E$1:$Z$73,G$7,FALSE)</f>
        <v>467</v>
      </c>
      <c r="H16" s="52">
        <f>VLOOKUP(_xlfn.CONCAT($A$8,$B$9,$C16,"In Training Population"),Data!$E$1:$Z$73,H$7,FALSE)</f>
        <v>374</v>
      </c>
      <c r="I16" s="52">
        <f>VLOOKUP(_xlfn.CONCAT($A$8,$B$9,$C16,"In Training Population"),Data!$E$1:$Z$73,I$7,FALSE)</f>
        <v>305</v>
      </c>
      <c r="J16" s="52">
        <f>VLOOKUP(_xlfn.CONCAT($A$8,$B$9,$C16,"In Training Population"),Data!$E$1:$Z$73,J$7,FALSE)</f>
        <v>187</v>
      </c>
      <c r="K16" s="52">
        <f>VLOOKUP(_xlfn.CONCAT($A$8,$B$9,$C16,"In Training Population"),Data!$E$1:$Z$73,K$7,FALSE)</f>
        <v>121</v>
      </c>
      <c r="L16" s="52">
        <f>VLOOKUP(_xlfn.CONCAT($A$8,$B$9,$C16,"In Training Population"),Data!$E$1:$Z$73,L$7,FALSE)</f>
        <v>118</v>
      </c>
      <c r="M16" s="52">
        <f>VLOOKUP(_xlfn.CONCAT($A$8,$B$9,$C16,"In Training Population"),Data!$E$1:$Z$73,M$7,FALSE)</f>
        <v>102</v>
      </c>
      <c r="N16" s="53">
        <f>VLOOKUP(_xlfn.CONCAT($A$8,$B$9,$C16,"In Training Population"),Data!$E$1:$Z$73,N$7,FALSE)</f>
        <v>87</v>
      </c>
      <c r="O16" s="53">
        <f>VLOOKUP(_xlfn.CONCAT($A$8,$B$9,$C16,"In Training Population"),Data!$E$1:$Z$73,O$7,FALSE)</f>
        <v>88</v>
      </c>
      <c r="P16" s="53">
        <f>VLOOKUP(_xlfn.CONCAT($A$8,$B$9,$C16,"In Training Population"),Data!$E$1:$Z$73,P$7,FALSE)</f>
        <v>80</v>
      </c>
      <c r="Q16" s="53">
        <f>VLOOKUP(_xlfn.CONCAT($A$8,$B$9,$C16,"In Training Population"),Data!$E$1:$Z$73,Q$7,FALSE)</f>
        <v>66</v>
      </c>
      <c r="R16" s="53">
        <f>VLOOKUP(_xlfn.CONCAT($A$8,$B$9,$C16,"In Training Population"),Data!$E$1:$Z$73,R$7,FALSE)</f>
        <v>67</v>
      </c>
      <c r="S16" s="53">
        <f>VLOOKUP(_xlfn.CONCAT($A$8,$B$9,$C16,"In Training Population"),Data!$E$1:$Z$73,S$7,FALSE)</f>
        <v>57</v>
      </c>
      <c r="T16" s="53">
        <f>VLOOKUP(_xlfn.CONCAT($A$8,$B$9,$C16,"In Training Population"),Data!$E$1:$Z$73,T$7,FALSE)</f>
        <v>25</v>
      </c>
      <c r="U16" s="53">
        <f>VLOOKUP(_xlfn.CONCAT($A$8,$B$9,$C16,"In Training Population"),Data!$E$1:$Z$73,U$7,FALSE)</f>
        <v>3</v>
      </c>
      <c r="V16" s="53">
        <f>VLOOKUP(_xlfn.CONCAT($A$8,$B$9,$C16,"In Training Population"),Data!$E$1:$Z$73,V$7,FALSE)</f>
        <v>1</v>
      </c>
      <c r="W16" s="53">
        <f>VLOOKUP(_xlfn.CONCAT($A$8,$B$9,$C16,"In Training Population"),Data!$E$1:$Z$73,W$7,FALSE)</f>
        <v>1</v>
      </c>
      <c r="X16" s="53">
        <f>VLOOKUP(_xlfn.CONCAT($A$8,$B$9,$C16,"In Training Population"),Data!$E$1:$Z$73,X$7,FALSE)</f>
        <v>1</v>
      </c>
    </row>
    <row r="17" spans="1:24" x14ac:dyDescent="0.25">
      <c r="A17" s="105"/>
      <c r="B17" s="94" t="s">
        <v>31</v>
      </c>
      <c r="C17" s="33" t="s">
        <v>43</v>
      </c>
      <c r="D17" s="50">
        <f>SUM(D18:D24)</f>
        <v>1293</v>
      </c>
      <c r="E17" s="50">
        <f t="shared" ref="E17:W17" si="3">SUM(E18:E24)</f>
        <v>1324</v>
      </c>
      <c r="F17" s="50">
        <f t="shared" si="3"/>
        <v>1320</v>
      </c>
      <c r="G17" s="50">
        <f t="shared" si="3"/>
        <v>1384</v>
      </c>
      <c r="H17" s="50">
        <f t="shared" si="3"/>
        <v>1398</v>
      </c>
      <c r="I17" s="50">
        <f t="shared" si="3"/>
        <v>1473</v>
      </c>
      <c r="J17" s="50">
        <f t="shared" si="3"/>
        <v>1441</v>
      </c>
      <c r="K17" s="50">
        <f t="shared" si="3"/>
        <v>1408</v>
      </c>
      <c r="L17" s="50">
        <f t="shared" si="3"/>
        <v>1451</v>
      </c>
      <c r="M17" s="50">
        <f t="shared" si="3"/>
        <v>1436</v>
      </c>
      <c r="N17" s="51">
        <f t="shared" si="3"/>
        <v>1493</v>
      </c>
      <c r="O17" s="51">
        <f t="shared" si="3"/>
        <v>1434</v>
      </c>
      <c r="P17" s="51">
        <f t="shared" si="3"/>
        <v>1314</v>
      </c>
      <c r="Q17" s="51">
        <f t="shared" si="3"/>
        <v>1298</v>
      </c>
      <c r="R17" s="51">
        <f t="shared" si="3"/>
        <v>1358</v>
      </c>
      <c r="S17" s="51">
        <f t="shared" si="3"/>
        <v>1421</v>
      </c>
      <c r="T17" s="51">
        <f t="shared" si="3"/>
        <v>1473</v>
      </c>
      <c r="U17" s="51">
        <f t="shared" si="3"/>
        <v>1535</v>
      </c>
      <c r="V17" s="51">
        <f t="shared" si="3"/>
        <v>1686</v>
      </c>
      <c r="W17" s="51">
        <f t="shared" si="3"/>
        <v>1866</v>
      </c>
      <c r="X17" s="51">
        <f t="shared" ref="X17" si="4">SUM(X18:X24)</f>
        <v>2252</v>
      </c>
    </row>
    <row r="18" spans="1:24" x14ac:dyDescent="0.25">
      <c r="A18" s="105"/>
      <c r="B18" s="95"/>
      <c r="C18" s="41" t="s">
        <v>28</v>
      </c>
      <c r="D18" s="52">
        <f>VLOOKUP(_xlfn.CONCAT($A$8,$B$17,$C18,"In Training Population"),Data!$E$1:$Z$73,D$7,FALSE)</f>
        <v>1106</v>
      </c>
      <c r="E18" s="52">
        <f>VLOOKUP(_xlfn.CONCAT($A$8,$B$17,$C18,"In Training Population"),Data!$E$1:$Z$73,E$7,FALSE)</f>
        <v>1136</v>
      </c>
      <c r="F18" s="52">
        <f>VLOOKUP(_xlfn.CONCAT($A$8,$B$17,$C18,"In Training Population"),Data!$E$1:$Z$73,F$7,FALSE)</f>
        <v>1141</v>
      </c>
      <c r="G18" s="52">
        <f>VLOOKUP(_xlfn.CONCAT($A$8,$B$17,$C18,"In Training Population"),Data!$E$1:$Z$73,G$7,FALSE)</f>
        <v>1233</v>
      </c>
      <c r="H18" s="52">
        <f>VLOOKUP(_xlfn.CONCAT($A$8,$B$17,$C18,"In Training Population"),Data!$E$1:$Z$73,H$7,FALSE)</f>
        <v>1252</v>
      </c>
      <c r="I18" s="52">
        <f>VLOOKUP(_xlfn.CONCAT($A$8,$B$17,$C18,"In Training Population"),Data!$E$1:$Z$73,I$7,FALSE)</f>
        <v>1303</v>
      </c>
      <c r="J18" s="52">
        <f>VLOOKUP(_xlfn.CONCAT($A$8,$B$17,$C18,"In Training Population"),Data!$E$1:$Z$73,J$7,FALSE)</f>
        <v>1265</v>
      </c>
      <c r="K18" s="52">
        <f>VLOOKUP(_xlfn.CONCAT($A$8,$B$17,$C18,"In Training Population"),Data!$E$1:$Z$73,K$7,FALSE)</f>
        <v>1221</v>
      </c>
      <c r="L18" s="52">
        <f>VLOOKUP(_xlfn.CONCAT($A$8,$B$17,$C18,"In Training Population"),Data!$E$1:$Z$73,L$7,FALSE)</f>
        <v>1249</v>
      </c>
      <c r="M18" s="52">
        <f>VLOOKUP(_xlfn.CONCAT($A$8,$B$17,$C18,"In Training Population"),Data!$E$1:$Z$73,M$7,FALSE)</f>
        <v>1226</v>
      </c>
      <c r="N18" s="53">
        <f>VLOOKUP(_xlfn.CONCAT($A$8,$B$17,$C18,"In Training Population"),Data!$E$1:$Z$73,N$7,FALSE)</f>
        <v>1248</v>
      </c>
      <c r="O18" s="53">
        <f>VLOOKUP(_xlfn.CONCAT($A$8,$B$17,$C18,"In Training Population"),Data!$E$1:$Z$73,O$7,FALSE)</f>
        <v>1193</v>
      </c>
      <c r="P18" s="53">
        <f>VLOOKUP(_xlfn.CONCAT($A$8,$B$17,$C18,"In Training Population"),Data!$E$1:$Z$73,P$7,FALSE)</f>
        <v>1097</v>
      </c>
      <c r="Q18" s="53">
        <f>VLOOKUP(_xlfn.CONCAT($A$8,$B$17,$C18,"In Training Population"),Data!$E$1:$Z$73,Q$7,FALSE)</f>
        <v>1079</v>
      </c>
      <c r="R18" s="53">
        <f>VLOOKUP(_xlfn.CONCAT($A$8,$B$17,$C18,"In Training Population"),Data!$E$1:$Z$73,R$7,FALSE)</f>
        <v>1109</v>
      </c>
      <c r="S18" s="53">
        <f>VLOOKUP(_xlfn.CONCAT($A$8,$B$17,$C18,"In Training Population"),Data!$E$1:$Z$73,S$7,FALSE)</f>
        <v>1145</v>
      </c>
      <c r="T18" s="53">
        <f>VLOOKUP(_xlfn.CONCAT($A$8,$B$17,$C18,"In Training Population"),Data!$E$1:$Z$73,T$7,FALSE)</f>
        <v>1183</v>
      </c>
      <c r="U18" s="53">
        <f>VLOOKUP(_xlfn.CONCAT($A$8,$B$17,$C18,"In Training Population"),Data!$E$1:$Z$73,U$7,FALSE)</f>
        <v>1219</v>
      </c>
      <c r="V18" s="53">
        <f>VLOOKUP(_xlfn.CONCAT($A$8,$B$17,$C18,"In Training Population"),Data!$E$1:$Z$73,V$7,FALSE)</f>
        <v>1322</v>
      </c>
      <c r="W18" s="53">
        <f>VLOOKUP(_xlfn.CONCAT($A$8,$B$17,$C18,"In Training Population"),Data!$E$1:$Z$73,W$7,FALSE)</f>
        <v>1411</v>
      </c>
      <c r="X18" s="53">
        <f>VLOOKUP(_xlfn.CONCAT($A$8,$B$17,$C18,"In Training Population"),Data!$E$1:$Z$73,X$7,FALSE)</f>
        <v>1703</v>
      </c>
    </row>
    <row r="19" spans="1:24" x14ac:dyDescent="0.25">
      <c r="A19" s="105"/>
      <c r="B19" s="95"/>
      <c r="C19" s="41" t="s">
        <v>34</v>
      </c>
      <c r="D19" s="52">
        <f>VLOOKUP(_xlfn.CONCAT($A$8,$B$17,$C19,"In Training Population"),Data!$E$1:$Z$73,D$7,FALSE)</f>
        <v>12</v>
      </c>
      <c r="E19" s="52">
        <f>VLOOKUP(_xlfn.CONCAT($A$8,$B$17,$C19,"In Training Population"),Data!$E$1:$Z$73,E$7,FALSE)</f>
        <v>15</v>
      </c>
      <c r="F19" s="52">
        <f>VLOOKUP(_xlfn.CONCAT($A$8,$B$17,$C19,"In Training Population"),Data!$E$1:$Z$73,F$7,FALSE)</f>
        <v>16</v>
      </c>
      <c r="G19" s="52">
        <f>VLOOKUP(_xlfn.CONCAT($A$8,$B$17,$C19,"In Training Population"),Data!$E$1:$Z$73,G$7,FALSE)</f>
        <v>16</v>
      </c>
      <c r="H19" s="52">
        <f>VLOOKUP(_xlfn.CONCAT($A$8,$B$17,$C19,"In Training Population"),Data!$E$1:$Z$73,H$7,FALSE)</f>
        <v>16</v>
      </c>
      <c r="I19" s="52">
        <f>VLOOKUP(_xlfn.CONCAT($A$8,$B$17,$C19,"In Training Population"),Data!$E$1:$Z$73,I$7,FALSE)</f>
        <v>14</v>
      </c>
      <c r="J19" s="52">
        <f>VLOOKUP(_xlfn.CONCAT($A$8,$B$17,$C19,"In Training Population"),Data!$E$1:$Z$73,J$7,FALSE)</f>
        <v>15</v>
      </c>
      <c r="K19" s="52">
        <f>VLOOKUP(_xlfn.CONCAT($A$8,$B$17,$C19,"In Training Population"),Data!$E$1:$Z$73,K$7,FALSE)</f>
        <v>17</v>
      </c>
      <c r="L19" s="52">
        <f>VLOOKUP(_xlfn.CONCAT($A$8,$B$17,$C19,"In Training Population"),Data!$E$1:$Z$73,L$7,FALSE)</f>
        <v>15</v>
      </c>
      <c r="M19" s="52">
        <f>VLOOKUP(_xlfn.CONCAT($A$8,$B$17,$C19,"In Training Population"),Data!$E$1:$Z$73,M$7,FALSE)</f>
        <v>26</v>
      </c>
      <c r="N19" s="53">
        <f>VLOOKUP(_xlfn.CONCAT($A$8,$B$17,$C19,"In Training Population"),Data!$E$1:$Z$73,N$7,FALSE)</f>
        <v>40</v>
      </c>
      <c r="O19" s="53">
        <f>VLOOKUP(_xlfn.CONCAT($A$8,$B$17,$C19,"In Training Population"),Data!$E$1:$Z$73,O$7,FALSE)</f>
        <v>50</v>
      </c>
      <c r="P19" s="53">
        <f>VLOOKUP(_xlfn.CONCAT($A$8,$B$17,$C19,"In Training Population"),Data!$E$1:$Z$73,P$7,FALSE)</f>
        <v>68</v>
      </c>
      <c r="Q19" s="53">
        <f>VLOOKUP(_xlfn.CONCAT($A$8,$B$17,$C19,"In Training Population"),Data!$E$1:$Z$73,Q$7,FALSE)</f>
        <v>87</v>
      </c>
      <c r="R19" s="53">
        <f>VLOOKUP(_xlfn.CONCAT($A$8,$B$17,$C19,"In Training Population"),Data!$E$1:$Z$73,R$7,FALSE)</f>
        <v>107</v>
      </c>
      <c r="S19" s="53">
        <f>VLOOKUP(_xlfn.CONCAT($A$8,$B$17,$C19,"In Training Population"),Data!$E$1:$Z$73,S$7,FALSE)</f>
        <v>124</v>
      </c>
      <c r="T19" s="53">
        <f>VLOOKUP(_xlfn.CONCAT($A$8,$B$17,$C19,"In Training Population"),Data!$E$1:$Z$73,T$7,FALSE)</f>
        <v>150</v>
      </c>
      <c r="U19" s="53">
        <f>VLOOKUP(_xlfn.CONCAT($A$8,$B$17,$C19,"In Training Population"),Data!$E$1:$Z$73,U$7,FALSE)</f>
        <v>166</v>
      </c>
      <c r="V19" s="53">
        <f>VLOOKUP(_xlfn.CONCAT($A$8,$B$17,$C19,"In Training Population"),Data!$E$1:$Z$73,V$7,FALSE)</f>
        <v>206</v>
      </c>
      <c r="W19" s="53">
        <f>VLOOKUP(_xlfn.CONCAT($A$8,$B$17,$C19,"In Training Population"),Data!$E$1:$Z$73,W$7,FALSE)</f>
        <v>276</v>
      </c>
      <c r="X19" s="53">
        <f>VLOOKUP(_xlfn.CONCAT($A$8,$B$17,$C19,"In Training Population"),Data!$E$1:$Z$73,X$7,FALSE)</f>
        <v>363</v>
      </c>
    </row>
    <row r="20" spans="1:24" x14ac:dyDescent="0.25">
      <c r="A20" s="105"/>
      <c r="B20" s="95"/>
      <c r="C20" s="41" t="s">
        <v>38</v>
      </c>
      <c r="D20" s="52">
        <f>VLOOKUP(_xlfn.CONCAT($A$8,$B$17,$C20,"In Training Population"),Data!$E$1:$Z$73,D$7,FALSE)</f>
        <v>0</v>
      </c>
      <c r="E20" s="52">
        <f>VLOOKUP(_xlfn.CONCAT($A$8,$B$17,$C20,"In Training Population"),Data!$E$1:$Z$73,E$7,FALSE)</f>
        <v>0</v>
      </c>
      <c r="F20" s="52">
        <f>VLOOKUP(_xlfn.CONCAT($A$8,$B$17,$C20,"In Training Population"),Data!$E$1:$Z$73,F$7,FALSE)</f>
        <v>0</v>
      </c>
      <c r="G20" s="52">
        <f>VLOOKUP(_xlfn.CONCAT($A$8,$B$17,$C20,"In Training Population"),Data!$E$1:$Z$73,G$7,FALSE)</f>
        <v>0</v>
      </c>
      <c r="H20" s="52">
        <f>VLOOKUP(_xlfn.CONCAT($A$8,$B$17,$C20,"In Training Population"),Data!$E$1:$Z$73,H$7,FALSE)</f>
        <v>0</v>
      </c>
      <c r="I20" s="52">
        <f>VLOOKUP(_xlfn.CONCAT($A$8,$B$17,$C20,"In Training Population"),Data!$E$1:$Z$73,I$7,FALSE)</f>
        <v>0</v>
      </c>
      <c r="J20" s="52">
        <f>VLOOKUP(_xlfn.CONCAT($A$8,$B$17,$C20,"In Training Population"),Data!$E$1:$Z$73,J$7,FALSE)</f>
        <v>0</v>
      </c>
      <c r="K20" s="52">
        <f>VLOOKUP(_xlfn.CONCAT($A$8,$B$17,$C20,"In Training Population"),Data!$E$1:$Z$73,K$7,FALSE)</f>
        <v>0</v>
      </c>
      <c r="L20" s="52">
        <f>VLOOKUP(_xlfn.CONCAT($A$8,$B$17,$C20,"In Training Population"),Data!$E$1:$Z$73,L$7,FALSE)</f>
        <v>0</v>
      </c>
      <c r="M20" s="52">
        <f>VLOOKUP(_xlfn.CONCAT($A$8,$B$17,$C20,"In Training Population"),Data!$E$1:$Z$73,M$7,FALSE)</f>
        <v>0</v>
      </c>
      <c r="N20" s="53">
        <f>VLOOKUP(_xlfn.CONCAT($A$8,$B$17,$C20,"In Training Population"),Data!$E$1:$Z$73,N$7,FALSE)</f>
        <v>0</v>
      </c>
      <c r="O20" s="53">
        <f>VLOOKUP(_xlfn.CONCAT($A$8,$B$17,$C20,"In Training Population"),Data!$E$1:$Z$73,O$7,FALSE)</f>
        <v>17</v>
      </c>
      <c r="P20" s="53">
        <f>VLOOKUP(_xlfn.CONCAT($A$8,$B$17,$C20,"In Training Population"),Data!$E$1:$Z$73,P$7,FALSE)</f>
        <v>33</v>
      </c>
      <c r="Q20" s="53">
        <f>VLOOKUP(_xlfn.CONCAT($A$8,$B$17,$C20,"In Training Population"),Data!$E$1:$Z$73,Q$7,FALSE)</f>
        <v>35</v>
      </c>
      <c r="R20" s="53">
        <f>VLOOKUP(_xlfn.CONCAT($A$8,$B$17,$C20,"In Training Population"),Data!$E$1:$Z$73,R$7,FALSE)</f>
        <v>35</v>
      </c>
      <c r="S20" s="53">
        <f>VLOOKUP(_xlfn.CONCAT($A$8,$B$17,$C20,"In Training Population"),Data!$E$1:$Z$73,S$7,FALSE)</f>
        <v>37</v>
      </c>
      <c r="T20" s="53">
        <f>VLOOKUP(_xlfn.CONCAT($A$8,$B$17,$C20,"In Training Population"),Data!$E$1:$Z$73,T$7,FALSE)</f>
        <v>44</v>
      </c>
      <c r="U20" s="53">
        <f>VLOOKUP(_xlfn.CONCAT($A$8,$B$17,$C20,"In Training Population"),Data!$E$1:$Z$73,U$7,FALSE)</f>
        <v>68</v>
      </c>
      <c r="V20" s="53">
        <f>VLOOKUP(_xlfn.CONCAT($A$8,$B$17,$C20,"In Training Population"),Data!$E$1:$Z$73,V$7,FALSE)</f>
        <v>94</v>
      </c>
      <c r="W20" s="53">
        <f>VLOOKUP(_xlfn.CONCAT($A$8,$B$17,$C20,"In Training Population"),Data!$E$1:$Z$73,W$7,FALSE)</f>
        <v>114</v>
      </c>
      <c r="X20" s="53">
        <f>VLOOKUP(_xlfn.CONCAT($A$8,$B$17,$C20,"In Training Population"),Data!$E$1:$Z$73,X$7,FALSE)</f>
        <v>101</v>
      </c>
    </row>
    <row r="21" spans="1:24" x14ac:dyDescent="0.25">
      <c r="A21" s="105"/>
      <c r="B21" s="95"/>
      <c r="C21" s="41" t="s">
        <v>36</v>
      </c>
      <c r="D21" s="52">
        <f>VLOOKUP(_xlfn.CONCAT($A$8,$B$17,$C21,"In Training Population"),Data!$E$1:$Z$73,D$7,FALSE)</f>
        <v>62</v>
      </c>
      <c r="E21" s="52">
        <f>VLOOKUP(_xlfn.CONCAT($A$8,$B$17,$C21,"In Training Population"),Data!$E$1:$Z$73,E$7,FALSE)</f>
        <v>59</v>
      </c>
      <c r="F21" s="52">
        <f>VLOOKUP(_xlfn.CONCAT($A$8,$B$17,$C21,"In Training Population"),Data!$E$1:$Z$73,F$7,FALSE)</f>
        <v>26</v>
      </c>
      <c r="G21" s="52">
        <f>VLOOKUP(_xlfn.CONCAT($A$8,$B$17,$C21,"In Training Population"),Data!$E$1:$Z$73,G$7,FALSE)</f>
        <v>9</v>
      </c>
      <c r="H21" s="52">
        <f>VLOOKUP(_xlfn.CONCAT($A$8,$B$17,$C21,"In Training Population"),Data!$E$1:$Z$73,H$7,FALSE)</f>
        <v>0</v>
      </c>
      <c r="I21" s="52">
        <f>VLOOKUP(_xlfn.CONCAT($A$8,$B$17,$C21,"In Training Population"),Data!$E$1:$Z$73,I$7,FALSE)</f>
        <v>0</v>
      </c>
      <c r="J21" s="52">
        <f>VLOOKUP(_xlfn.CONCAT($A$8,$B$17,$C21,"In Training Population"),Data!$E$1:$Z$73,J$7,FALSE)</f>
        <v>2</v>
      </c>
      <c r="K21" s="52">
        <f>VLOOKUP(_xlfn.CONCAT($A$8,$B$17,$C21,"In Training Population"),Data!$E$1:$Z$73,K$7,FALSE)</f>
        <v>8</v>
      </c>
      <c r="L21" s="52">
        <f>VLOOKUP(_xlfn.CONCAT($A$8,$B$17,$C21,"In Training Population"),Data!$E$1:$Z$73,L$7,FALSE)</f>
        <v>18</v>
      </c>
      <c r="M21" s="52">
        <f>VLOOKUP(_xlfn.CONCAT($A$8,$B$17,$C21,"In Training Population"),Data!$E$1:$Z$73,M$7,FALSE)</f>
        <v>31</v>
      </c>
      <c r="N21" s="53">
        <f>VLOOKUP(_xlfn.CONCAT($A$8,$B$17,$C21,"In Training Population"),Data!$E$1:$Z$73,N$7,FALSE)</f>
        <v>36</v>
      </c>
      <c r="O21" s="53">
        <f>VLOOKUP(_xlfn.CONCAT($A$8,$B$17,$C21,"In Training Population"),Data!$E$1:$Z$73,O$7,FALSE)</f>
        <v>42</v>
      </c>
      <c r="P21" s="53">
        <f>VLOOKUP(_xlfn.CONCAT($A$8,$B$17,$C21,"In Training Population"),Data!$E$1:$Z$73,P$7,FALSE)</f>
        <v>39</v>
      </c>
      <c r="Q21" s="53">
        <f>VLOOKUP(_xlfn.CONCAT($A$8,$B$17,$C21,"In Training Population"),Data!$E$1:$Z$73,Q$7,FALSE)</f>
        <v>34</v>
      </c>
      <c r="R21" s="53">
        <f>VLOOKUP(_xlfn.CONCAT($A$8,$B$17,$C21,"In Training Population"),Data!$E$1:$Z$73,R$7,FALSE)</f>
        <v>40</v>
      </c>
      <c r="S21" s="53">
        <f>VLOOKUP(_xlfn.CONCAT($A$8,$B$17,$C21,"In Training Population"),Data!$E$1:$Z$73,S$7,FALSE)</f>
        <v>48</v>
      </c>
      <c r="T21" s="53">
        <f>VLOOKUP(_xlfn.CONCAT($A$8,$B$17,$C21,"In Training Population"),Data!$E$1:$Z$73,T$7,FALSE)</f>
        <v>37</v>
      </c>
      <c r="U21" s="53">
        <f>VLOOKUP(_xlfn.CONCAT($A$8,$B$17,$C21,"In Training Population"),Data!$E$1:$Z$73,U$7,FALSE)</f>
        <v>20</v>
      </c>
      <c r="V21" s="53">
        <f>VLOOKUP(_xlfn.CONCAT($A$8,$B$17,$C21,"In Training Population"),Data!$E$1:$Z$73,V$7,FALSE)</f>
        <v>6</v>
      </c>
      <c r="W21" s="53">
        <f>VLOOKUP(_xlfn.CONCAT($A$8,$B$17,$C21,"In Training Population"),Data!$E$1:$Z$73,W$7,FALSE)</f>
        <v>5</v>
      </c>
      <c r="X21" s="53">
        <f>VLOOKUP(_xlfn.CONCAT($A$8,$B$17,$C21,"In Training Population"),Data!$E$1:$Z$73,X$7,FALSE)</f>
        <v>4</v>
      </c>
    </row>
    <row r="22" spans="1:24" x14ac:dyDescent="0.25">
      <c r="A22" s="105"/>
      <c r="B22" s="95"/>
      <c r="C22" s="41" t="s">
        <v>32</v>
      </c>
      <c r="D22" s="52">
        <f>VLOOKUP(_xlfn.CONCAT($A$8,$B$17,$C22,"In Training Population"),Data!$E$1:$Z$73,D$7,FALSE)</f>
        <v>0</v>
      </c>
      <c r="E22" s="52">
        <f>VLOOKUP(_xlfn.CONCAT($A$8,$B$17,$C22,"In Training Population"),Data!$E$1:$Z$73,E$7,FALSE)</f>
        <v>0</v>
      </c>
      <c r="F22" s="52">
        <f>VLOOKUP(_xlfn.CONCAT($A$8,$B$17,$C22,"In Training Population"),Data!$E$1:$Z$73,F$7,FALSE)</f>
        <v>0</v>
      </c>
      <c r="G22" s="52">
        <f>VLOOKUP(_xlfn.CONCAT($A$8,$B$17,$C22,"In Training Population"),Data!$E$1:$Z$73,G$7,FALSE)</f>
        <v>2</v>
      </c>
      <c r="H22" s="52">
        <f>VLOOKUP(_xlfn.CONCAT($A$8,$B$17,$C22,"In Training Population"),Data!$E$1:$Z$73,H$7,FALSE)</f>
        <v>31</v>
      </c>
      <c r="I22" s="52">
        <f>VLOOKUP(_xlfn.CONCAT($A$8,$B$17,$C22,"In Training Population"),Data!$E$1:$Z$73,I$7,FALSE)</f>
        <v>84</v>
      </c>
      <c r="J22" s="52">
        <f>VLOOKUP(_xlfn.CONCAT($A$8,$B$17,$C22,"In Training Population"),Data!$E$1:$Z$73,J$7,FALSE)</f>
        <v>95</v>
      </c>
      <c r="K22" s="52">
        <f>VLOOKUP(_xlfn.CONCAT($A$8,$B$17,$C22,"In Training Population"),Data!$E$1:$Z$73,K$7,FALSE)</f>
        <v>88</v>
      </c>
      <c r="L22" s="52">
        <f>VLOOKUP(_xlfn.CONCAT($A$8,$B$17,$C22,"In Training Population"),Data!$E$1:$Z$73,L$7,FALSE)</f>
        <v>87</v>
      </c>
      <c r="M22" s="52">
        <f>VLOOKUP(_xlfn.CONCAT($A$8,$B$17,$C22,"In Training Population"),Data!$E$1:$Z$73,M$7,FALSE)</f>
        <v>92</v>
      </c>
      <c r="N22" s="53">
        <f>VLOOKUP(_xlfn.CONCAT($A$8,$B$17,$C22,"In Training Population"),Data!$E$1:$Z$73,N$7,FALSE)</f>
        <v>110</v>
      </c>
      <c r="O22" s="53">
        <f>VLOOKUP(_xlfn.CONCAT($A$8,$B$17,$C22,"In Training Population"),Data!$E$1:$Z$73,O$7,FALSE)</f>
        <v>96</v>
      </c>
      <c r="P22" s="53">
        <f>VLOOKUP(_xlfn.CONCAT($A$8,$B$17,$C22,"In Training Population"),Data!$E$1:$Z$73,P$7,FALSE)</f>
        <v>60</v>
      </c>
      <c r="Q22" s="53">
        <f>VLOOKUP(_xlfn.CONCAT($A$8,$B$17,$C22,"In Training Population"),Data!$E$1:$Z$73,Q$7,FALSE)</f>
        <v>51</v>
      </c>
      <c r="R22" s="53">
        <f>VLOOKUP(_xlfn.CONCAT($A$8,$B$17,$C22,"In Training Population"),Data!$E$1:$Z$73,R$7,FALSE)</f>
        <v>51</v>
      </c>
      <c r="S22" s="53">
        <f>VLOOKUP(_xlfn.CONCAT($A$8,$B$17,$C22,"In Training Population"),Data!$E$1:$Z$73,S$7,FALSE)</f>
        <v>49</v>
      </c>
      <c r="T22" s="53">
        <f>VLOOKUP(_xlfn.CONCAT($A$8,$B$17,$C22,"In Training Population"),Data!$E$1:$Z$73,T$7,FALSE)</f>
        <v>50</v>
      </c>
      <c r="U22" s="53">
        <f>VLOOKUP(_xlfn.CONCAT($A$8,$B$17,$C22,"In Training Population"),Data!$E$1:$Z$73,U$7,FALSE)</f>
        <v>60</v>
      </c>
      <c r="V22" s="53">
        <f>VLOOKUP(_xlfn.CONCAT($A$8,$B$17,$C22,"In Training Population"),Data!$E$1:$Z$73,V$7,FALSE)</f>
        <v>56</v>
      </c>
      <c r="W22" s="53">
        <f>VLOOKUP(_xlfn.CONCAT($A$8,$B$17,$C22,"In Training Population"),Data!$E$1:$Z$73,W$7,FALSE)</f>
        <v>58</v>
      </c>
      <c r="X22" s="53">
        <f>VLOOKUP(_xlfn.CONCAT($A$8,$B$17,$C22,"In Training Population"),Data!$E$1:$Z$73,X$7,FALSE)</f>
        <v>75</v>
      </c>
    </row>
    <row r="23" spans="1:24" x14ac:dyDescent="0.25">
      <c r="A23" s="105"/>
      <c r="B23" s="95"/>
      <c r="C23" s="41" t="s">
        <v>39</v>
      </c>
      <c r="D23" s="52">
        <f>VLOOKUP(_xlfn.CONCAT($A$8,$B$17,$C23,"In Training Population"),Data!$E$1:$Z$73,D$7,FALSE)</f>
        <v>0</v>
      </c>
      <c r="E23" s="52">
        <f>VLOOKUP(_xlfn.CONCAT($A$8,$B$17,$C23,"In Training Population"),Data!$E$1:$Z$73,E$7,FALSE)</f>
        <v>0</v>
      </c>
      <c r="F23" s="52">
        <f>VLOOKUP(_xlfn.CONCAT($A$8,$B$17,$C23,"In Training Population"),Data!$E$1:$Z$73,F$7,FALSE)</f>
        <v>0</v>
      </c>
      <c r="G23" s="52">
        <f>VLOOKUP(_xlfn.CONCAT($A$8,$B$17,$C23,"In Training Population"),Data!$E$1:$Z$73,G$7,FALSE)</f>
        <v>0</v>
      </c>
      <c r="H23" s="52">
        <f>VLOOKUP(_xlfn.CONCAT($A$8,$B$17,$C23,"In Training Population"),Data!$E$1:$Z$73,H$7,FALSE)</f>
        <v>0</v>
      </c>
      <c r="I23" s="52">
        <f>VLOOKUP(_xlfn.CONCAT($A$8,$B$17,$C23,"In Training Population"),Data!$E$1:$Z$73,I$7,FALSE)</f>
        <v>0</v>
      </c>
      <c r="J23" s="52">
        <f>VLOOKUP(_xlfn.CONCAT($A$8,$B$17,$C23,"In Training Population"),Data!$E$1:$Z$73,J$7,FALSE)</f>
        <v>0</v>
      </c>
      <c r="K23" s="52">
        <f>VLOOKUP(_xlfn.CONCAT($A$8,$B$17,$C23,"In Training Population"),Data!$E$1:$Z$73,K$7,FALSE)</f>
        <v>0</v>
      </c>
      <c r="L23" s="52">
        <f>VLOOKUP(_xlfn.CONCAT($A$8,$B$17,$C23,"In Training Population"),Data!$E$1:$Z$73,L$7,FALSE)</f>
        <v>0</v>
      </c>
      <c r="M23" s="52">
        <f>VLOOKUP(_xlfn.CONCAT($A$8,$B$17,$C23,"In Training Population"),Data!$E$1:$Z$73,M$7,FALSE)</f>
        <v>0</v>
      </c>
      <c r="N23" s="53">
        <f>VLOOKUP(_xlfn.CONCAT($A$8,$B$17,$C23,"In Training Population"),Data!$E$1:$Z$73,N$7,FALSE)</f>
        <v>0</v>
      </c>
      <c r="O23" s="53">
        <f>VLOOKUP(_xlfn.CONCAT($A$8,$B$17,$C23,"In Training Population"),Data!$E$1:$Z$73,O$7,FALSE)</f>
        <v>0</v>
      </c>
      <c r="P23" s="53">
        <f>VLOOKUP(_xlfn.CONCAT($A$8,$B$17,$C23,"In Training Population"),Data!$E$1:$Z$73,P$7,FALSE)</f>
        <v>0</v>
      </c>
      <c r="Q23" s="53">
        <f>VLOOKUP(_xlfn.CONCAT($A$8,$B$17,$C23,"In Training Population"),Data!$E$1:$Z$73,Q$7,FALSE)</f>
        <v>0</v>
      </c>
      <c r="R23" s="53">
        <f>VLOOKUP(_xlfn.CONCAT($A$8,$B$17,$C23,"In Training Population"),Data!$E$1:$Z$73,R$7,FALSE)</f>
        <v>0</v>
      </c>
      <c r="S23" s="53">
        <f>VLOOKUP(_xlfn.CONCAT($A$8,$B$17,$C23,"In Training Population"),Data!$E$1:$Z$73,S$7,FALSE)</f>
        <v>0</v>
      </c>
      <c r="T23" s="53">
        <f>VLOOKUP(_xlfn.CONCAT($A$8,$B$17,$C23,"In Training Population"),Data!$E$1:$Z$73,T$7,FALSE)</f>
        <v>0</v>
      </c>
      <c r="U23" s="53">
        <f>VLOOKUP(_xlfn.CONCAT($A$8,$B$17,$C23,"In Training Population"),Data!$E$1:$Z$73,U$7,FALSE)</f>
        <v>1</v>
      </c>
      <c r="V23" s="53">
        <f>VLOOKUP(_xlfn.CONCAT($A$8,$B$17,$C23,"In Training Population"),Data!$E$1:$Z$73,V$7,FALSE)</f>
        <v>1</v>
      </c>
      <c r="W23" s="53">
        <f>VLOOKUP(_xlfn.CONCAT($A$8,$B$17,$C23,"In Training Population"),Data!$E$1:$Z$73,W$7,FALSE)</f>
        <v>2</v>
      </c>
      <c r="X23" s="53">
        <f>VLOOKUP(_xlfn.CONCAT($A$8,$B$17,$C23,"In Training Population"),Data!$E$1:$Z$73,X$7,FALSE)</f>
        <v>6</v>
      </c>
    </row>
    <row r="24" spans="1:24" x14ac:dyDescent="0.25">
      <c r="A24" s="105"/>
      <c r="B24" s="96"/>
      <c r="C24" s="41" t="s">
        <v>33</v>
      </c>
      <c r="D24" s="52">
        <f>VLOOKUP(_xlfn.CONCAT($A$8,$B$17,$C24,"In Training Population"),Data!$E$1:$Z$73,D$7,FALSE)</f>
        <v>113</v>
      </c>
      <c r="E24" s="52">
        <f>VLOOKUP(_xlfn.CONCAT($A$8,$B$17,$C24,"In Training Population"),Data!$E$1:$Z$73,E$7,FALSE)</f>
        <v>114</v>
      </c>
      <c r="F24" s="52">
        <f>VLOOKUP(_xlfn.CONCAT($A$8,$B$17,$C24,"In Training Population"),Data!$E$1:$Z$73,F$7,FALSE)</f>
        <v>137</v>
      </c>
      <c r="G24" s="52">
        <f>VLOOKUP(_xlfn.CONCAT($A$8,$B$17,$C24,"In Training Population"),Data!$E$1:$Z$73,G$7,FALSE)</f>
        <v>124</v>
      </c>
      <c r="H24" s="52">
        <f>VLOOKUP(_xlfn.CONCAT($A$8,$B$17,$C24,"In Training Population"),Data!$E$1:$Z$73,H$7,FALSE)</f>
        <v>99</v>
      </c>
      <c r="I24" s="52">
        <f>VLOOKUP(_xlfn.CONCAT($A$8,$B$17,$C24,"In Training Population"),Data!$E$1:$Z$73,I$7,FALSE)</f>
        <v>72</v>
      </c>
      <c r="J24" s="52">
        <f>VLOOKUP(_xlfn.CONCAT($A$8,$B$17,$C24,"In Training Population"),Data!$E$1:$Z$73,J$7,FALSE)</f>
        <v>64</v>
      </c>
      <c r="K24" s="52">
        <f>VLOOKUP(_xlfn.CONCAT($A$8,$B$17,$C24,"In Training Population"),Data!$E$1:$Z$73,K$7,FALSE)</f>
        <v>74</v>
      </c>
      <c r="L24" s="52">
        <f>VLOOKUP(_xlfn.CONCAT($A$8,$B$17,$C24,"In Training Population"),Data!$E$1:$Z$73,L$7,FALSE)</f>
        <v>82</v>
      </c>
      <c r="M24" s="52">
        <f>VLOOKUP(_xlfn.CONCAT($A$8,$B$17,$C24,"In Training Population"),Data!$E$1:$Z$73,M$7,FALSE)</f>
        <v>61</v>
      </c>
      <c r="N24" s="53">
        <f>VLOOKUP(_xlfn.CONCAT($A$8,$B$17,$C24,"In Training Population"),Data!$E$1:$Z$73,N$7,FALSE)</f>
        <v>59</v>
      </c>
      <c r="O24" s="53">
        <f>VLOOKUP(_xlfn.CONCAT($A$8,$B$17,$C24,"In Training Population"),Data!$E$1:$Z$73,O$7,FALSE)</f>
        <v>36</v>
      </c>
      <c r="P24" s="53">
        <f>VLOOKUP(_xlfn.CONCAT($A$8,$B$17,$C24,"In Training Population"),Data!$E$1:$Z$73,P$7,FALSE)</f>
        <v>17</v>
      </c>
      <c r="Q24" s="53">
        <f>VLOOKUP(_xlfn.CONCAT($A$8,$B$17,$C24,"In Training Population"),Data!$E$1:$Z$73,Q$7,FALSE)</f>
        <v>12</v>
      </c>
      <c r="R24" s="53">
        <f>VLOOKUP(_xlfn.CONCAT($A$8,$B$17,$C24,"In Training Population"),Data!$E$1:$Z$73,R$7,FALSE)</f>
        <v>16</v>
      </c>
      <c r="S24" s="53">
        <f>VLOOKUP(_xlfn.CONCAT($A$8,$B$17,$C24,"In Training Population"),Data!$E$1:$Z$73,S$7,FALSE)</f>
        <v>18</v>
      </c>
      <c r="T24" s="53">
        <f>VLOOKUP(_xlfn.CONCAT($A$8,$B$17,$C24,"In Training Population"),Data!$E$1:$Z$73,T$7,FALSE)</f>
        <v>9</v>
      </c>
      <c r="U24" s="53">
        <f>VLOOKUP(_xlfn.CONCAT($A$8,$B$17,$C24,"In Training Population"),Data!$E$1:$Z$73,U$7,FALSE)</f>
        <v>1</v>
      </c>
      <c r="V24" s="53">
        <f>VLOOKUP(_xlfn.CONCAT($A$8,$B$17,$C24,"In Training Population"),Data!$E$1:$Z$73,V$7,FALSE)</f>
        <v>1</v>
      </c>
      <c r="W24" s="53">
        <f>VLOOKUP(_xlfn.CONCAT($A$8,$B$17,$C24,"In Training Population"),Data!$E$1:$Z$73,W$7,FALSE)</f>
        <v>0</v>
      </c>
      <c r="X24" s="53">
        <f>VLOOKUP(_xlfn.CONCAT($A$8,$B$17,$C24,"In Training Population"),Data!$E$1:$Z$73,X$7,FALSE)</f>
        <v>0</v>
      </c>
    </row>
    <row r="25" spans="1:24" x14ac:dyDescent="0.25">
      <c r="A25" s="105"/>
      <c r="B25" s="94" t="s">
        <v>35</v>
      </c>
      <c r="C25" s="33" t="s">
        <v>43</v>
      </c>
      <c r="D25" s="50">
        <f>SUM(D26:D32)</f>
        <v>603</v>
      </c>
      <c r="E25" s="50">
        <f t="shared" ref="E25:W25" si="5">SUM(E26:E32)</f>
        <v>562</v>
      </c>
      <c r="F25" s="50">
        <f t="shared" si="5"/>
        <v>593</v>
      </c>
      <c r="G25" s="50">
        <f t="shared" si="5"/>
        <v>582</v>
      </c>
      <c r="H25" s="50">
        <f t="shared" si="5"/>
        <v>574</v>
      </c>
      <c r="I25" s="50">
        <f t="shared" si="5"/>
        <v>526</v>
      </c>
      <c r="J25" s="50">
        <f t="shared" si="5"/>
        <v>523</v>
      </c>
      <c r="K25" s="50">
        <f t="shared" si="5"/>
        <v>502</v>
      </c>
      <c r="L25" s="50">
        <f t="shared" si="5"/>
        <v>539</v>
      </c>
      <c r="M25" s="50">
        <f t="shared" si="5"/>
        <v>588</v>
      </c>
      <c r="N25" s="51">
        <f t="shared" si="5"/>
        <v>624</v>
      </c>
      <c r="O25" s="51">
        <f t="shared" si="5"/>
        <v>652</v>
      </c>
      <c r="P25" s="51">
        <f t="shared" si="5"/>
        <v>620</v>
      </c>
      <c r="Q25" s="51">
        <f t="shared" si="5"/>
        <v>615</v>
      </c>
      <c r="R25" s="51">
        <f t="shared" si="5"/>
        <v>626</v>
      </c>
      <c r="S25" s="51">
        <f t="shared" si="5"/>
        <v>720</v>
      </c>
      <c r="T25" s="51">
        <f t="shared" si="5"/>
        <v>752</v>
      </c>
      <c r="U25" s="51">
        <f t="shared" si="5"/>
        <v>817</v>
      </c>
      <c r="V25" s="51">
        <f t="shared" si="5"/>
        <v>829</v>
      </c>
      <c r="W25" s="51">
        <f t="shared" si="5"/>
        <v>917</v>
      </c>
      <c r="X25" s="51">
        <f t="shared" ref="X25" si="6">SUM(X26:X32)</f>
        <v>1070</v>
      </c>
    </row>
    <row r="26" spans="1:24" x14ac:dyDescent="0.25">
      <c r="A26" s="105"/>
      <c r="B26" s="95"/>
      <c r="C26" s="41" t="s">
        <v>28</v>
      </c>
      <c r="D26" s="52">
        <f>VLOOKUP(_xlfn.CONCAT($A$8,$B$25,$C26,"In Training Population"),Data!$E$1:$Z$73,D$7,FALSE)</f>
        <v>551</v>
      </c>
      <c r="E26" s="52">
        <f>VLOOKUP(_xlfn.CONCAT($A$8,$B$25,$C26,"In Training Population"),Data!$E$1:$Z$73,E$7,FALSE)</f>
        <v>530</v>
      </c>
      <c r="F26" s="52">
        <f>VLOOKUP(_xlfn.CONCAT($A$8,$B$25,$C26,"In Training Population"),Data!$E$1:$Z$73,F$7,FALSE)</f>
        <v>560</v>
      </c>
      <c r="G26" s="52">
        <f>VLOOKUP(_xlfn.CONCAT($A$8,$B$25,$C26,"In Training Population"),Data!$E$1:$Z$73,G$7,FALSE)</f>
        <v>557</v>
      </c>
      <c r="H26" s="52">
        <f>VLOOKUP(_xlfn.CONCAT($A$8,$B$25,$C26,"In Training Population"),Data!$E$1:$Z$73,H$7,FALSE)</f>
        <v>555</v>
      </c>
      <c r="I26" s="52">
        <f>VLOOKUP(_xlfn.CONCAT($A$8,$B$25,$C26,"In Training Population"),Data!$E$1:$Z$73,I$7,FALSE)</f>
        <v>502</v>
      </c>
      <c r="J26" s="52">
        <f>VLOOKUP(_xlfn.CONCAT($A$8,$B$25,$C26,"In Training Population"),Data!$E$1:$Z$73,J$7,FALSE)</f>
        <v>500</v>
      </c>
      <c r="K26" s="52">
        <f>VLOOKUP(_xlfn.CONCAT($A$8,$B$25,$C26,"In Training Population"),Data!$E$1:$Z$73,K$7,FALSE)</f>
        <v>486</v>
      </c>
      <c r="L26" s="52">
        <f>VLOOKUP(_xlfn.CONCAT($A$8,$B$25,$C26,"In Training Population"),Data!$E$1:$Z$73,L$7,FALSE)</f>
        <v>522</v>
      </c>
      <c r="M26" s="52">
        <f>VLOOKUP(_xlfn.CONCAT($A$8,$B$25,$C26,"In Training Population"),Data!$E$1:$Z$73,M$7,FALSE)</f>
        <v>566</v>
      </c>
      <c r="N26" s="53">
        <f>VLOOKUP(_xlfn.CONCAT($A$8,$B$25,$C26,"In Training Population"),Data!$E$1:$Z$73,N$7,FALSE)</f>
        <v>603</v>
      </c>
      <c r="O26" s="53">
        <f>VLOOKUP(_xlfn.CONCAT($A$8,$B$25,$C26,"In Training Population"),Data!$E$1:$Z$73,O$7,FALSE)</f>
        <v>626</v>
      </c>
      <c r="P26" s="53">
        <f>VLOOKUP(_xlfn.CONCAT($A$8,$B$25,$C26,"In Training Population"),Data!$E$1:$Z$73,P$7,FALSE)</f>
        <v>604</v>
      </c>
      <c r="Q26" s="53">
        <f>VLOOKUP(_xlfn.CONCAT($A$8,$B$25,$C26,"In Training Population"),Data!$E$1:$Z$73,Q$7,FALSE)</f>
        <v>604</v>
      </c>
      <c r="R26" s="53">
        <f>VLOOKUP(_xlfn.CONCAT($A$8,$B$25,$C26,"In Training Population"),Data!$E$1:$Z$73,R$7,FALSE)</f>
        <v>611</v>
      </c>
      <c r="S26" s="53">
        <f>VLOOKUP(_xlfn.CONCAT($A$8,$B$25,$C26,"In Training Population"),Data!$E$1:$Z$73,S$7,FALSE)</f>
        <v>677</v>
      </c>
      <c r="T26" s="53">
        <f>VLOOKUP(_xlfn.CONCAT($A$8,$B$25,$C26,"In Training Population"),Data!$E$1:$Z$73,T$7,FALSE)</f>
        <v>707</v>
      </c>
      <c r="U26" s="53">
        <f>VLOOKUP(_xlfn.CONCAT($A$8,$B$25,$C26,"In Training Population"),Data!$E$1:$Z$73,U$7,FALSE)</f>
        <v>758</v>
      </c>
      <c r="V26" s="53">
        <f>VLOOKUP(_xlfn.CONCAT($A$8,$B$25,$C26,"In Training Population"),Data!$E$1:$Z$73,V$7,FALSE)</f>
        <v>772</v>
      </c>
      <c r="W26" s="53">
        <f>VLOOKUP(_xlfn.CONCAT($A$8,$B$25,$C26,"In Training Population"),Data!$E$1:$Z$73,W$7,FALSE)</f>
        <v>842</v>
      </c>
      <c r="X26" s="53">
        <f>VLOOKUP(_xlfn.CONCAT($A$8,$B$25,$C26,"In Training Population"),Data!$E$1:$Z$73,X$7,FALSE)</f>
        <v>977</v>
      </c>
    </row>
    <row r="27" spans="1:24" x14ac:dyDescent="0.25">
      <c r="A27" s="105"/>
      <c r="B27" s="95"/>
      <c r="C27" s="41" t="s">
        <v>34</v>
      </c>
      <c r="D27" s="52">
        <f>VLOOKUP(_xlfn.CONCAT($A$8,$B$25,$C27,"In Training Population"),Data!$E$1:$Z$73,D$7,FALSE)</f>
        <v>0</v>
      </c>
      <c r="E27" s="52">
        <f>VLOOKUP(_xlfn.CONCAT($A$8,$B$25,$C27,"In Training Population"),Data!$E$1:$Z$73,E$7,FALSE)</f>
        <v>0</v>
      </c>
      <c r="F27" s="52">
        <f>VLOOKUP(_xlfn.CONCAT($A$8,$B$25,$C27,"In Training Population"),Data!$E$1:$Z$73,F$7,FALSE)</f>
        <v>0</v>
      </c>
      <c r="G27" s="52">
        <f>VLOOKUP(_xlfn.CONCAT($A$8,$B$25,$C27,"In Training Population"),Data!$E$1:$Z$73,G$7,FALSE)</f>
        <v>10</v>
      </c>
      <c r="H27" s="52">
        <f>VLOOKUP(_xlfn.CONCAT($A$8,$B$25,$C27,"In Training Population"),Data!$E$1:$Z$73,H$7,FALSE)</f>
        <v>9</v>
      </c>
      <c r="I27" s="52">
        <f>VLOOKUP(_xlfn.CONCAT($A$8,$B$25,$C27,"In Training Population"),Data!$E$1:$Z$73,I$7,FALSE)</f>
        <v>9</v>
      </c>
      <c r="J27" s="52">
        <f>VLOOKUP(_xlfn.CONCAT($A$8,$B$25,$C27,"In Training Population"),Data!$E$1:$Z$73,J$7,FALSE)</f>
        <v>9</v>
      </c>
      <c r="K27" s="52">
        <f>VLOOKUP(_xlfn.CONCAT($A$8,$B$25,$C27,"In Training Population"),Data!$E$1:$Z$73,K$7,FALSE)</f>
        <v>0</v>
      </c>
      <c r="L27" s="52">
        <f>VLOOKUP(_xlfn.CONCAT($A$8,$B$25,$C27,"In Training Population"),Data!$E$1:$Z$73,L$7,FALSE)</f>
        <v>0</v>
      </c>
      <c r="M27" s="52">
        <f>VLOOKUP(_xlfn.CONCAT($A$8,$B$25,$C27,"In Training Population"),Data!$E$1:$Z$73,M$7,FALSE)</f>
        <v>0</v>
      </c>
      <c r="N27" s="53">
        <f>VLOOKUP(_xlfn.CONCAT($A$8,$B$25,$C27,"In Training Population"),Data!$E$1:$Z$73,N$7,FALSE)</f>
        <v>0</v>
      </c>
      <c r="O27" s="53">
        <f>VLOOKUP(_xlfn.CONCAT($A$8,$B$25,$C27,"In Training Population"),Data!$E$1:$Z$73,O$7,FALSE)</f>
        <v>0</v>
      </c>
      <c r="P27" s="53">
        <f>VLOOKUP(_xlfn.CONCAT($A$8,$B$25,$C27,"In Training Population"),Data!$E$1:$Z$73,P$7,FALSE)</f>
        <v>0</v>
      </c>
      <c r="Q27" s="53">
        <f>VLOOKUP(_xlfn.CONCAT($A$8,$B$25,$C27,"In Training Population"),Data!$E$1:$Z$73,Q$7,FALSE)</f>
        <v>0</v>
      </c>
      <c r="R27" s="53">
        <f>VLOOKUP(_xlfn.CONCAT($A$8,$B$25,$C27,"In Training Population"),Data!$E$1:$Z$73,R$7,FALSE)</f>
        <v>0</v>
      </c>
      <c r="S27" s="53">
        <f>VLOOKUP(_xlfn.CONCAT($A$8,$B$25,$C27,"In Training Population"),Data!$E$1:$Z$73,S$7,FALSE)</f>
        <v>27</v>
      </c>
      <c r="T27" s="53">
        <f>VLOOKUP(_xlfn.CONCAT($A$8,$B$25,$C27,"In Training Population"),Data!$E$1:$Z$73,T$7,FALSE)</f>
        <v>38</v>
      </c>
      <c r="U27" s="53">
        <f>VLOOKUP(_xlfn.CONCAT($A$8,$B$25,$C27,"In Training Population"),Data!$E$1:$Z$73,U$7,FALSE)</f>
        <v>49</v>
      </c>
      <c r="V27" s="53">
        <f>VLOOKUP(_xlfn.CONCAT($A$8,$B$25,$C27,"In Training Population"),Data!$E$1:$Z$73,V$7,FALSE)</f>
        <v>38</v>
      </c>
      <c r="W27" s="53">
        <f>VLOOKUP(_xlfn.CONCAT($A$8,$B$25,$C27,"In Training Population"),Data!$E$1:$Z$73,W$7,FALSE)</f>
        <v>48</v>
      </c>
      <c r="X27" s="53">
        <f>VLOOKUP(_xlfn.CONCAT($A$8,$B$25,$C27,"In Training Population"),Data!$E$1:$Z$73,X$7,FALSE)</f>
        <v>59</v>
      </c>
    </row>
    <row r="28" spans="1:24" x14ac:dyDescent="0.25">
      <c r="A28" s="105"/>
      <c r="B28" s="95"/>
      <c r="C28" s="41" t="s">
        <v>38</v>
      </c>
      <c r="D28" s="52">
        <f>VLOOKUP(_xlfn.CONCAT($A$8,$B$25,$C28,"In Training Population"),Data!$E$1:$Z$73,D$7,FALSE)</f>
        <v>0</v>
      </c>
      <c r="E28" s="52">
        <f>VLOOKUP(_xlfn.CONCAT($A$8,$B$25,$C28,"In Training Population"),Data!$E$1:$Z$73,E$7,FALSE)</f>
        <v>0</v>
      </c>
      <c r="F28" s="52">
        <f>VLOOKUP(_xlfn.CONCAT($A$8,$B$25,$C28,"In Training Population"),Data!$E$1:$Z$73,F$7,FALSE)</f>
        <v>0</v>
      </c>
      <c r="G28" s="52">
        <f>VLOOKUP(_xlfn.CONCAT($A$8,$B$25,$C28,"In Training Population"),Data!$E$1:$Z$73,G$7,FALSE)</f>
        <v>0</v>
      </c>
      <c r="H28" s="52">
        <f>VLOOKUP(_xlfn.CONCAT($A$8,$B$25,$C28,"In Training Population"),Data!$E$1:$Z$73,H$7,FALSE)</f>
        <v>0</v>
      </c>
      <c r="I28" s="52">
        <f>VLOOKUP(_xlfn.CONCAT($A$8,$B$25,$C28,"In Training Population"),Data!$E$1:$Z$73,I$7,FALSE)</f>
        <v>0</v>
      </c>
      <c r="J28" s="52">
        <f>VLOOKUP(_xlfn.CONCAT($A$8,$B$25,$C28,"In Training Population"),Data!$E$1:$Z$73,J$7,FALSE)</f>
        <v>0</v>
      </c>
      <c r="K28" s="52">
        <f>VLOOKUP(_xlfn.CONCAT($A$8,$B$25,$C28,"In Training Population"),Data!$E$1:$Z$73,K$7,FALSE)</f>
        <v>0</v>
      </c>
      <c r="L28" s="52">
        <f>VLOOKUP(_xlfn.CONCAT($A$8,$B$25,$C28,"In Training Population"),Data!$E$1:$Z$73,L$7,FALSE)</f>
        <v>0</v>
      </c>
      <c r="M28" s="52">
        <f>VLOOKUP(_xlfn.CONCAT($A$8,$B$25,$C28,"In Training Population"),Data!$E$1:$Z$73,M$7,FALSE)</f>
        <v>0</v>
      </c>
      <c r="N28" s="53">
        <f>VLOOKUP(_xlfn.CONCAT($A$8,$B$25,$C28,"In Training Population"),Data!$E$1:$Z$73,N$7,FALSE)</f>
        <v>0</v>
      </c>
      <c r="O28" s="53">
        <f>VLOOKUP(_xlfn.CONCAT($A$8,$B$25,$C28,"In Training Population"),Data!$E$1:$Z$73,O$7,FALSE)</f>
        <v>0</v>
      </c>
      <c r="P28" s="53">
        <f>VLOOKUP(_xlfn.CONCAT($A$8,$B$25,$C28,"In Training Population"),Data!$E$1:$Z$73,P$7,FALSE)</f>
        <v>0</v>
      </c>
      <c r="Q28" s="53">
        <f>VLOOKUP(_xlfn.CONCAT($A$8,$B$25,$C28,"In Training Population"),Data!$E$1:$Z$73,Q$7,FALSE)</f>
        <v>0</v>
      </c>
      <c r="R28" s="53">
        <f>VLOOKUP(_xlfn.CONCAT($A$8,$B$25,$C28,"In Training Population"),Data!$E$1:$Z$73,R$7,FALSE)</f>
        <v>0</v>
      </c>
      <c r="S28" s="53">
        <f>VLOOKUP(_xlfn.CONCAT($A$8,$B$25,$C28,"In Training Population"),Data!$E$1:$Z$73,S$7,FALSE)</f>
        <v>0</v>
      </c>
      <c r="T28" s="53">
        <f>VLOOKUP(_xlfn.CONCAT($A$8,$B$25,$C28,"In Training Population"),Data!$E$1:$Z$73,T$7,FALSE)</f>
        <v>1</v>
      </c>
      <c r="U28" s="53">
        <f>VLOOKUP(_xlfn.CONCAT($A$8,$B$25,$C28,"In Training Population"),Data!$E$1:$Z$73,U$7,FALSE)</f>
        <v>2</v>
      </c>
      <c r="V28" s="53">
        <f>VLOOKUP(_xlfn.CONCAT($A$8,$B$25,$C28,"In Training Population"),Data!$E$1:$Z$73,V$7,FALSE)</f>
        <v>11</v>
      </c>
      <c r="W28" s="53">
        <f>VLOOKUP(_xlfn.CONCAT($A$8,$B$25,$C28,"In Training Population"),Data!$E$1:$Z$73,W$7,FALSE)</f>
        <v>14</v>
      </c>
      <c r="X28" s="53">
        <f>VLOOKUP(_xlfn.CONCAT($A$8,$B$25,$C28,"In Training Population"),Data!$E$1:$Z$73,X$7,FALSE)</f>
        <v>19</v>
      </c>
    </row>
    <row r="29" spans="1:24" x14ac:dyDescent="0.25">
      <c r="A29" s="105"/>
      <c r="B29" s="95"/>
      <c r="C29" s="41" t="s">
        <v>36</v>
      </c>
      <c r="D29" s="52">
        <f>VLOOKUP(_xlfn.CONCAT($A$8,$B$25,$C29,"In Training Population"),Data!$E$1:$Z$73,D$7,FALSE)</f>
        <v>16</v>
      </c>
      <c r="E29" s="52">
        <f>VLOOKUP(_xlfn.CONCAT($A$8,$B$25,$C29,"In Training Population"),Data!$E$1:$Z$73,E$7,FALSE)</f>
        <v>8</v>
      </c>
      <c r="F29" s="52">
        <f>VLOOKUP(_xlfn.CONCAT($A$8,$B$25,$C29,"In Training Population"),Data!$E$1:$Z$73,F$7,FALSE)</f>
        <v>5</v>
      </c>
      <c r="G29" s="52">
        <f>VLOOKUP(_xlfn.CONCAT($A$8,$B$25,$C29,"In Training Population"),Data!$E$1:$Z$73,G$7,FALSE)</f>
        <v>2</v>
      </c>
      <c r="H29" s="52">
        <f>VLOOKUP(_xlfn.CONCAT($A$8,$B$25,$C29,"In Training Population"),Data!$E$1:$Z$73,H$7,FALSE)</f>
        <v>0</v>
      </c>
      <c r="I29" s="52">
        <f>VLOOKUP(_xlfn.CONCAT($A$8,$B$25,$C29,"In Training Population"),Data!$E$1:$Z$73,I$7,FALSE)</f>
        <v>0</v>
      </c>
      <c r="J29" s="52">
        <f>VLOOKUP(_xlfn.CONCAT($A$8,$B$25,$C29,"In Training Population"),Data!$E$1:$Z$73,J$7,FALSE)</f>
        <v>0</v>
      </c>
      <c r="K29" s="52">
        <f>VLOOKUP(_xlfn.CONCAT($A$8,$B$25,$C29,"In Training Population"),Data!$E$1:$Z$73,K$7,FALSE)</f>
        <v>0</v>
      </c>
      <c r="L29" s="52">
        <f>VLOOKUP(_xlfn.CONCAT($A$8,$B$25,$C29,"In Training Population"),Data!$E$1:$Z$73,L$7,FALSE)</f>
        <v>0</v>
      </c>
      <c r="M29" s="52">
        <f>VLOOKUP(_xlfn.CONCAT($A$8,$B$25,$C29,"In Training Population"),Data!$E$1:$Z$73,M$7,FALSE)</f>
        <v>0</v>
      </c>
      <c r="N29" s="53">
        <f>VLOOKUP(_xlfn.CONCAT($A$8,$B$25,$C29,"In Training Population"),Data!$E$1:$Z$73,N$7,FALSE)</f>
        <v>2</v>
      </c>
      <c r="O29" s="53">
        <f>VLOOKUP(_xlfn.CONCAT($A$8,$B$25,$C29,"In Training Population"),Data!$E$1:$Z$73,O$7,FALSE)</f>
        <v>2</v>
      </c>
      <c r="P29" s="53">
        <f>VLOOKUP(_xlfn.CONCAT($A$8,$B$25,$C29,"In Training Population"),Data!$E$1:$Z$73,P$7,FALSE)</f>
        <v>0</v>
      </c>
      <c r="Q29" s="53">
        <f>VLOOKUP(_xlfn.CONCAT($A$8,$B$25,$C29,"In Training Population"),Data!$E$1:$Z$73,Q$7,FALSE)</f>
        <v>0</v>
      </c>
      <c r="R29" s="53">
        <f>VLOOKUP(_xlfn.CONCAT($A$8,$B$25,$C29,"In Training Population"),Data!$E$1:$Z$73,R$7,FALSE)</f>
        <v>0</v>
      </c>
      <c r="S29" s="53">
        <f>VLOOKUP(_xlfn.CONCAT($A$8,$B$25,$C29,"In Training Population"),Data!$E$1:$Z$73,S$7,FALSE)</f>
        <v>0</v>
      </c>
      <c r="T29" s="53">
        <f>VLOOKUP(_xlfn.CONCAT($A$8,$B$25,$C29,"In Training Population"),Data!$E$1:$Z$73,T$7,FALSE)</f>
        <v>0</v>
      </c>
      <c r="U29" s="53">
        <f>VLOOKUP(_xlfn.CONCAT($A$8,$B$25,$C29,"In Training Population"),Data!$E$1:$Z$73,U$7,FALSE)</f>
        <v>0</v>
      </c>
      <c r="V29" s="53">
        <f>VLOOKUP(_xlfn.CONCAT($A$8,$B$25,$C29,"In Training Population"),Data!$E$1:$Z$73,V$7,FALSE)</f>
        <v>0</v>
      </c>
      <c r="W29" s="53">
        <f>VLOOKUP(_xlfn.CONCAT($A$8,$B$25,$C29,"In Training Population"),Data!$E$1:$Z$73,W$7,FALSE)</f>
        <v>0</v>
      </c>
      <c r="X29" s="53">
        <f>VLOOKUP(_xlfn.CONCAT($A$8,$B$25,$C29,"In Training Population"),Data!$E$1:$Z$73,X$7,FALSE)</f>
        <v>0</v>
      </c>
    </row>
    <row r="30" spans="1:24" x14ac:dyDescent="0.25">
      <c r="A30" s="105"/>
      <c r="B30" s="95"/>
      <c r="C30" s="41" t="s">
        <v>32</v>
      </c>
      <c r="D30" s="52">
        <f>VLOOKUP(_xlfn.CONCAT($A$8,$B$25,$C30,"In Training Population"),Data!$E$1:$Z$73,D$7,FALSE)</f>
        <v>0</v>
      </c>
      <c r="E30" s="52">
        <f>VLOOKUP(_xlfn.CONCAT($A$8,$B$25,$C30,"In Training Population"),Data!$E$1:$Z$73,E$7,FALSE)</f>
        <v>0</v>
      </c>
      <c r="F30" s="52">
        <f>VLOOKUP(_xlfn.CONCAT($A$8,$B$25,$C30,"In Training Population"),Data!$E$1:$Z$73,F$7,FALSE)</f>
        <v>0</v>
      </c>
      <c r="G30" s="52">
        <f>VLOOKUP(_xlfn.CONCAT($A$8,$B$25,$C30,"In Training Population"),Data!$E$1:$Z$73,G$7,FALSE)</f>
        <v>0</v>
      </c>
      <c r="H30" s="52">
        <f>VLOOKUP(_xlfn.CONCAT($A$8,$B$25,$C30,"In Training Population"),Data!$E$1:$Z$73,H$7,FALSE)</f>
        <v>0</v>
      </c>
      <c r="I30" s="52">
        <f>VLOOKUP(_xlfn.CONCAT($A$8,$B$25,$C30,"In Training Population"),Data!$E$1:$Z$73,I$7,FALSE)</f>
        <v>0</v>
      </c>
      <c r="J30" s="52">
        <f>VLOOKUP(_xlfn.CONCAT($A$8,$B$25,$C30,"In Training Population"),Data!$E$1:$Z$73,J$7,FALSE)</f>
        <v>3</v>
      </c>
      <c r="K30" s="52">
        <f>VLOOKUP(_xlfn.CONCAT($A$8,$B$25,$C30,"In Training Population"),Data!$E$1:$Z$73,K$7,FALSE)</f>
        <v>7</v>
      </c>
      <c r="L30" s="52">
        <f>VLOOKUP(_xlfn.CONCAT($A$8,$B$25,$C30,"In Training Population"),Data!$E$1:$Z$73,L$7,FALSE)</f>
        <v>4</v>
      </c>
      <c r="M30" s="52">
        <f>VLOOKUP(_xlfn.CONCAT($A$8,$B$25,$C30,"In Training Population"),Data!$E$1:$Z$73,M$7,FALSE)</f>
        <v>3</v>
      </c>
      <c r="N30" s="53">
        <f>VLOOKUP(_xlfn.CONCAT($A$8,$B$25,$C30,"In Training Population"),Data!$E$1:$Z$73,N$7,FALSE)</f>
        <v>5</v>
      </c>
      <c r="O30" s="53">
        <f>VLOOKUP(_xlfn.CONCAT($A$8,$B$25,$C30,"In Training Population"),Data!$E$1:$Z$73,O$7,FALSE)</f>
        <v>5</v>
      </c>
      <c r="P30" s="53">
        <f>VLOOKUP(_xlfn.CONCAT($A$8,$B$25,$C30,"In Training Population"),Data!$E$1:$Z$73,P$7,FALSE)</f>
        <v>4</v>
      </c>
      <c r="Q30" s="53">
        <f>VLOOKUP(_xlfn.CONCAT($A$8,$B$25,$C30,"In Training Population"),Data!$E$1:$Z$73,Q$7,FALSE)</f>
        <v>2</v>
      </c>
      <c r="R30" s="53">
        <f>VLOOKUP(_xlfn.CONCAT($A$8,$B$25,$C30,"In Training Population"),Data!$E$1:$Z$73,R$7,FALSE)</f>
        <v>6</v>
      </c>
      <c r="S30" s="53">
        <f>VLOOKUP(_xlfn.CONCAT($A$8,$B$25,$C30,"In Training Population"),Data!$E$1:$Z$73,S$7,FALSE)</f>
        <v>7</v>
      </c>
      <c r="T30" s="53">
        <f>VLOOKUP(_xlfn.CONCAT($A$8,$B$25,$C30,"In Training Population"),Data!$E$1:$Z$73,T$7,FALSE)</f>
        <v>3</v>
      </c>
      <c r="U30" s="53">
        <f>VLOOKUP(_xlfn.CONCAT($A$8,$B$25,$C30,"In Training Population"),Data!$E$1:$Z$73,U$7,FALSE)</f>
        <v>8</v>
      </c>
      <c r="V30" s="53">
        <f>VLOOKUP(_xlfn.CONCAT($A$8,$B$25,$C30,"In Training Population"),Data!$E$1:$Z$73,V$7,FALSE)</f>
        <v>8</v>
      </c>
      <c r="W30" s="53">
        <f>VLOOKUP(_xlfn.CONCAT($A$8,$B$25,$C30,"In Training Population"),Data!$E$1:$Z$73,W$7,FALSE)</f>
        <v>13</v>
      </c>
      <c r="X30" s="53">
        <f>VLOOKUP(_xlfn.CONCAT($A$8,$B$25,$C30,"In Training Population"),Data!$E$1:$Z$73,X$7,FALSE)</f>
        <v>14</v>
      </c>
    </row>
    <row r="31" spans="1:24" x14ac:dyDescent="0.25">
      <c r="A31" s="105"/>
      <c r="B31" s="95"/>
      <c r="C31" s="41" t="s">
        <v>39</v>
      </c>
      <c r="D31" s="52">
        <f>VLOOKUP(_xlfn.CONCAT($A$8,$B$25,$C31,"In Training Population"),Data!$E$1:$Z$73,D$7,FALSE)</f>
        <v>0</v>
      </c>
      <c r="E31" s="52">
        <f>VLOOKUP(_xlfn.CONCAT($A$8,$B$25,$C31,"In Training Population"),Data!$E$1:$Z$73,E$7,FALSE)</f>
        <v>0</v>
      </c>
      <c r="F31" s="52">
        <f>VLOOKUP(_xlfn.CONCAT($A$8,$B$25,$C31,"In Training Population"),Data!$E$1:$Z$73,F$7,FALSE)</f>
        <v>0</v>
      </c>
      <c r="G31" s="52">
        <f>VLOOKUP(_xlfn.CONCAT($A$8,$B$25,$C31,"In Training Population"),Data!$E$1:$Z$73,G$7,FALSE)</f>
        <v>0</v>
      </c>
      <c r="H31" s="52">
        <f>VLOOKUP(_xlfn.CONCAT($A$8,$B$25,$C31,"In Training Population"),Data!$E$1:$Z$73,H$7,FALSE)</f>
        <v>0</v>
      </c>
      <c r="I31" s="52">
        <f>VLOOKUP(_xlfn.CONCAT($A$8,$B$25,$C31,"In Training Population"),Data!$E$1:$Z$73,I$7,FALSE)</f>
        <v>0</v>
      </c>
      <c r="J31" s="52">
        <f>VLOOKUP(_xlfn.CONCAT($A$8,$B$25,$C31,"In Training Population"),Data!$E$1:$Z$73,J$7,FALSE)</f>
        <v>0</v>
      </c>
      <c r="K31" s="52">
        <f>VLOOKUP(_xlfn.CONCAT($A$8,$B$25,$C31,"In Training Population"),Data!$E$1:$Z$73,K$7,FALSE)</f>
        <v>0</v>
      </c>
      <c r="L31" s="52">
        <f>VLOOKUP(_xlfn.CONCAT($A$8,$B$25,$C31,"In Training Population"),Data!$E$1:$Z$73,L$7,FALSE)</f>
        <v>0</v>
      </c>
      <c r="M31" s="52">
        <f>VLOOKUP(_xlfn.CONCAT($A$8,$B$25,$C31,"In Training Population"),Data!$E$1:$Z$73,M$7,FALSE)</f>
        <v>0</v>
      </c>
      <c r="N31" s="52">
        <f>VLOOKUP(_xlfn.CONCAT($A$8,$B$25,$C31,"In Training Population"),Data!$E$1:$Z$73,N$7,FALSE)</f>
        <v>0</v>
      </c>
      <c r="O31" s="52">
        <f>VLOOKUP(_xlfn.CONCAT($A$8,$B$25,$C31,"In Training Population"),Data!$E$1:$Z$73,O$7,FALSE)</f>
        <v>0</v>
      </c>
      <c r="P31" s="52">
        <f>VLOOKUP(_xlfn.CONCAT($A$8,$B$25,$C31,"In Training Population"),Data!$E$1:$Z$73,P$7,FALSE)</f>
        <v>0</v>
      </c>
      <c r="Q31" s="52">
        <f>VLOOKUP(_xlfn.CONCAT($A$8,$B$25,$C31,"In Training Population"),Data!$E$1:$Z$73,Q$7,FALSE)</f>
        <v>0</v>
      </c>
      <c r="R31" s="52">
        <f>VLOOKUP(_xlfn.CONCAT($A$8,$B$25,$C31,"In Training Population"),Data!$E$1:$Z$73,R$7,FALSE)</f>
        <v>0</v>
      </c>
      <c r="S31" s="52">
        <f>VLOOKUP(_xlfn.CONCAT($A$8,$B$25,$C31,"In Training Population"),Data!$E$1:$Z$73,S$7,FALSE)</f>
        <v>0</v>
      </c>
      <c r="T31" s="52">
        <f>VLOOKUP(_xlfn.CONCAT($A$8,$B$25,$C31,"In Training Population"),Data!$E$1:$Z$73,T$7,FALSE)</f>
        <v>0</v>
      </c>
      <c r="U31" s="52">
        <f>VLOOKUP(_xlfn.CONCAT($A$8,$B$25,$C31,"In Training Population"),Data!$E$1:$Z$73,U$7,FALSE)</f>
        <v>0</v>
      </c>
      <c r="V31" s="52">
        <f>VLOOKUP(_xlfn.CONCAT($A$8,$B$25,$C31,"In Training Population"),Data!$E$1:$Z$73,V$7,FALSE)</f>
        <v>0</v>
      </c>
      <c r="W31" s="52">
        <f>VLOOKUP(_xlfn.CONCAT($A$8,$B$25,$C31,"In Training Population"),Data!$E$1:$Z$73,W$7,FALSE)</f>
        <v>0</v>
      </c>
      <c r="X31" s="52">
        <f>VLOOKUP(_xlfn.CONCAT($A$8,$B$25,$C31,"In Training Population"),Data!$E$1:$Z$73,X$7,FALSE)</f>
        <v>1</v>
      </c>
    </row>
    <row r="32" spans="1:24" x14ac:dyDescent="0.25">
      <c r="A32" s="105"/>
      <c r="B32" s="95"/>
      <c r="C32" s="41" t="s">
        <v>33</v>
      </c>
      <c r="D32" s="52">
        <f>VLOOKUP(_xlfn.CONCAT($A$8,$B$25,$C32,"In Training Population"),Data!$E$1:$Z$73,D$7,FALSE)</f>
        <v>36</v>
      </c>
      <c r="E32" s="52">
        <f>VLOOKUP(_xlfn.CONCAT($A$8,$B$25,$C32,"In Training Population"),Data!$E$1:$Z$73,E$7,FALSE)</f>
        <v>24</v>
      </c>
      <c r="F32" s="52">
        <f>VLOOKUP(_xlfn.CONCAT($A$8,$B$25,$C32,"In Training Population"),Data!$E$1:$Z$73,F$7,FALSE)</f>
        <v>28</v>
      </c>
      <c r="G32" s="52">
        <f>VLOOKUP(_xlfn.CONCAT($A$8,$B$25,$C32,"In Training Population"),Data!$E$1:$Z$73,G$7,FALSE)</f>
        <v>13</v>
      </c>
      <c r="H32" s="52">
        <f>VLOOKUP(_xlfn.CONCAT($A$8,$B$25,$C32,"In Training Population"),Data!$E$1:$Z$73,H$7,FALSE)</f>
        <v>10</v>
      </c>
      <c r="I32" s="52">
        <f>VLOOKUP(_xlfn.CONCAT($A$8,$B$25,$C32,"In Training Population"),Data!$E$1:$Z$73,I$7,FALSE)</f>
        <v>15</v>
      </c>
      <c r="J32" s="52">
        <f>VLOOKUP(_xlfn.CONCAT($A$8,$B$25,$C32,"In Training Population"),Data!$E$1:$Z$73,J$7,FALSE)</f>
        <v>11</v>
      </c>
      <c r="K32" s="52">
        <f>VLOOKUP(_xlfn.CONCAT($A$8,$B$25,$C32,"In Training Population"),Data!$E$1:$Z$73,K$7,FALSE)</f>
        <v>9</v>
      </c>
      <c r="L32" s="52">
        <f>VLOOKUP(_xlfn.CONCAT($A$8,$B$25,$C32,"In Training Population"),Data!$E$1:$Z$73,L$7,FALSE)</f>
        <v>13</v>
      </c>
      <c r="M32" s="52">
        <f>VLOOKUP(_xlfn.CONCAT($A$8,$B$25,$C32,"In Training Population"),Data!$E$1:$Z$73,M$7,FALSE)</f>
        <v>19</v>
      </c>
      <c r="N32" s="53">
        <f>VLOOKUP(_xlfn.CONCAT($A$8,$B$25,$C32,"In Training Population"),Data!$E$1:$Z$73,N$7,FALSE)</f>
        <v>14</v>
      </c>
      <c r="O32" s="53">
        <f>VLOOKUP(_xlfn.CONCAT($A$8,$B$25,$C32,"In Training Population"),Data!$E$1:$Z$73,O$7,FALSE)</f>
        <v>19</v>
      </c>
      <c r="P32" s="53">
        <f>VLOOKUP(_xlfn.CONCAT($A$8,$B$25,$C32,"In Training Population"),Data!$E$1:$Z$73,P$7,FALSE)</f>
        <v>12</v>
      </c>
      <c r="Q32" s="53">
        <f>VLOOKUP(_xlfn.CONCAT($A$8,$B$25,$C32,"In Training Population"),Data!$E$1:$Z$73,Q$7,FALSE)</f>
        <v>9</v>
      </c>
      <c r="R32" s="53">
        <f>VLOOKUP(_xlfn.CONCAT($A$8,$B$25,$C32,"In Training Population"),Data!$E$1:$Z$73,R$7,FALSE)</f>
        <v>9</v>
      </c>
      <c r="S32" s="53">
        <f>VLOOKUP(_xlfn.CONCAT($A$8,$B$25,$C32,"In Training Population"),Data!$E$1:$Z$73,S$7,FALSE)</f>
        <v>9</v>
      </c>
      <c r="T32" s="53">
        <f>VLOOKUP(_xlfn.CONCAT($A$8,$B$25,$C32,"In Training Population"),Data!$E$1:$Z$73,T$7,FALSE)</f>
        <v>3</v>
      </c>
      <c r="U32" s="53">
        <f>VLOOKUP(_xlfn.CONCAT($A$8,$B$25,$C32,"In Training Population"),Data!$E$1:$Z$73,U$7,FALSE)</f>
        <v>0</v>
      </c>
      <c r="V32" s="53">
        <f>VLOOKUP(_xlfn.CONCAT($A$8,$B$25,$C32,"In Training Population"),Data!$E$1:$Z$73,V$7,FALSE)</f>
        <v>0</v>
      </c>
      <c r="W32" s="53">
        <f>VLOOKUP(_xlfn.CONCAT($A$8,$B$25,$C32,"In Training Population"),Data!$E$1:$Z$73,W$7,FALSE)</f>
        <v>0</v>
      </c>
      <c r="X32" s="53">
        <f>VLOOKUP(_xlfn.CONCAT($A$8,$B$25,$C32,"In Training Population"),Data!$E$1:$Z$73,X$7,FALSE)</f>
        <v>0</v>
      </c>
    </row>
    <row r="33" spans="1:24" x14ac:dyDescent="0.25">
      <c r="A33" s="105"/>
      <c r="B33" s="94" t="s">
        <v>37</v>
      </c>
      <c r="C33" s="33" t="s">
        <v>43</v>
      </c>
      <c r="D33" s="50">
        <f>SUM(D34:D39)</f>
        <v>205</v>
      </c>
      <c r="E33" s="50">
        <f t="shared" ref="E33:W33" si="7">SUM(E34:E39)</f>
        <v>172</v>
      </c>
      <c r="F33" s="50">
        <f t="shared" si="7"/>
        <v>166</v>
      </c>
      <c r="G33" s="50">
        <f t="shared" si="7"/>
        <v>142</v>
      </c>
      <c r="H33" s="50">
        <f t="shared" si="7"/>
        <v>156</v>
      </c>
      <c r="I33" s="50">
        <f t="shared" si="7"/>
        <v>135</v>
      </c>
      <c r="J33" s="50">
        <f t="shared" si="7"/>
        <v>147</v>
      </c>
      <c r="K33" s="50">
        <f t="shared" si="7"/>
        <v>107</v>
      </c>
      <c r="L33" s="50">
        <f t="shared" si="7"/>
        <v>102</v>
      </c>
      <c r="M33" s="50">
        <f t="shared" si="7"/>
        <v>111</v>
      </c>
      <c r="N33" s="51">
        <f t="shared" si="7"/>
        <v>149</v>
      </c>
      <c r="O33" s="51">
        <f t="shared" si="7"/>
        <v>173</v>
      </c>
      <c r="P33" s="51">
        <f t="shared" si="7"/>
        <v>221</v>
      </c>
      <c r="Q33" s="51">
        <f t="shared" si="7"/>
        <v>232</v>
      </c>
      <c r="R33" s="51">
        <f t="shared" si="7"/>
        <v>284</v>
      </c>
      <c r="S33" s="51">
        <f t="shared" si="7"/>
        <v>286</v>
      </c>
      <c r="T33" s="51">
        <f t="shared" si="7"/>
        <v>322</v>
      </c>
      <c r="U33" s="51">
        <f t="shared" si="7"/>
        <v>371</v>
      </c>
      <c r="V33" s="51">
        <f t="shared" si="7"/>
        <v>380</v>
      </c>
      <c r="W33" s="51">
        <f t="shared" si="7"/>
        <v>417</v>
      </c>
      <c r="X33" s="51">
        <f t="shared" ref="X33" si="8">SUM(X34:X39)</f>
        <v>466</v>
      </c>
    </row>
    <row r="34" spans="1:24" x14ac:dyDescent="0.25">
      <c r="A34" s="105"/>
      <c r="B34" s="95"/>
      <c r="C34" s="41" t="s">
        <v>28</v>
      </c>
      <c r="D34" s="52">
        <f>VLOOKUP(_xlfn.CONCAT($A$8,$B$33,$C34,"In Training Population"),Data!$E$1:$Z$73,D$7,FALSE)</f>
        <v>175</v>
      </c>
      <c r="E34" s="52">
        <f>VLOOKUP(_xlfn.CONCAT($A$8,$B$33,$C34,"In Training Population"),Data!$E$1:$Z$73,E$7,FALSE)</f>
        <v>148</v>
      </c>
      <c r="F34" s="52">
        <f>VLOOKUP(_xlfn.CONCAT($A$8,$B$33,$C34,"In Training Population"),Data!$E$1:$Z$73,F$7,FALSE)</f>
        <v>150</v>
      </c>
      <c r="G34" s="52">
        <f>VLOOKUP(_xlfn.CONCAT($A$8,$B$33,$C34,"In Training Population"),Data!$E$1:$Z$73,G$7,FALSE)</f>
        <v>137</v>
      </c>
      <c r="H34" s="52">
        <f>VLOOKUP(_xlfn.CONCAT($A$8,$B$33,$C34,"In Training Population"),Data!$E$1:$Z$73,H$7,FALSE)</f>
        <v>148</v>
      </c>
      <c r="I34" s="52">
        <f>VLOOKUP(_xlfn.CONCAT($A$8,$B$33,$C34,"In Training Population"),Data!$E$1:$Z$73,I$7,FALSE)</f>
        <v>124</v>
      </c>
      <c r="J34" s="52">
        <f>VLOOKUP(_xlfn.CONCAT($A$8,$B$33,$C34,"In Training Population"),Data!$E$1:$Z$73,J$7,FALSE)</f>
        <v>132</v>
      </c>
      <c r="K34" s="52">
        <f>VLOOKUP(_xlfn.CONCAT($A$8,$B$33,$C34,"In Training Population"),Data!$E$1:$Z$73,K$7,FALSE)</f>
        <v>97</v>
      </c>
      <c r="L34" s="52">
        <f>VLOOKUP(_xlfn.CONCAT($A$8,$B$33,$C34,"In Training Population"),Data!$E$1:$Z$73,L$7,FALSE)</f>
        <v>93</v>
      </c>
      <c r="M34" s="52">
        <f>VLOOKUP(_xlfn.CONCAT($A$8,$B$33,$C34,"In Training Population"),Data!$E$1:$Z$73,M$7,FALSE)</f>
        <v>101</v>
      </c>
      <c r="N34" s="53">
        <f>VLOOKUP(_xlfn.CONCAT($A$8,$B$33,$C34,"In Training Population"),Data!$E$1:$Z$73,N$7,FALSE)</f>
        <v>143</v>
      </c>
      <c r="O34" s="53">
        <f>VLOOKUP(_xlfn.CONCAT($A$8,$B$33,$C34,"In Training Population"),Data!$E$1:$Z$73,O$7,FALSE)</f>
        <v>165</v>
      </c>
      <c r="P34" s="53">
        <f>VLOOKUP(_xlfn.CONCAT($A$8,$B$33,$C34,"In Training Population"),Data!$E$1:$Z$73,P$7,FALSE)</f>
        <v>210</v>
      </c>
      <c r="Q34" s="53">
        <f>VLOOKUP(_xlfn.CONCAT($A$8,$B$33,$C34,"In Training Population"),Data!$E$1:$Z$73,Q$7,FALSE)</f>
        <v>222</v>
      </c>
      <c r="R34" s="53">
        <f>VLOOKUP(_xlfn.CONCAT($A$8,$B$33,$C34,"In Training Population"),Data!$E$1:$Z$73,R$7,FALSE)</f>
        <v>272</v>
      </c>
      <c r="S34" s="53">
        <f>VLOOKUP(_xlfn.CONCAT($A$8,$B$33,$C34,"In Training Population"),Data!$E$1:$Z$73,S$7,FALSE)</f>
        <v>274</v>
      </c>
      <c r="T34" s="53">
        <f>VLOOKUP(_xlfn.CONCAT($A$8,$B$33,$C34,"In Training Population"),Data!$E$1:$Z$73,T$7,FALSE)</f>
        <v>299</v>
      </c>
      <c r="U34" s="53">
        <f>VLOOKUP(_xlfn.CONCAT($A$8,$B$33,$C34,"In Training Population"),Data!$E$1:$Z$73,U$7,FALSE)</f>
        <v>337</v>
      </c>
      <c r="V34" s="53">
        <f>VLOOKUP(_xlfn.CONCAT($A$8,$B$33,$C34,"In Training Population"),Data!$E$1:$Z$73,V$7,FALSE)</f>
        <v>345</v>
      </c>
      <c r="W34" s="53">
        <f>VLOOKUP(_xlfn.CONCAT($A$8,$B$33,$C34,"In Training Population"),Data!$E$1:$Z$73,W$7,FALSE)</f>
        <v>382</v>
      </c>
      <c r="X34" s="53">
        <f>VLOOKUP(_xlfn.CONCAT($A$8,$B$33,$C34,"In Training Population"),Data!$E$1:$Z$73,X$7,FALSE)</f>
        <v>430</v>
      </c>
    </row>
    <row r="35" spans="1:24" s="25" customFormat="1" x14ac:dyDescent="0.25">
      <c r="A35" s="105"/>
      <c r="B35" s="95"/>
      <c r="C35" s="41" t="s">
        <v>34</v>
      </c>
      <c r="D35" s="52">
        <f>VLOOKUP(_xlfn.CONCAT($A$8,$B$33,$C35,"In Training Population"),Data!$E$1:$Z$73,D$7,FALSE)</f>
        <v>0</v>
      </c>
      <c r="E35" s="52">
        <f>VLOOKUP(_xlfn.CONCAT($A$8,$B$33,$C35,"In Training Population"),Data!$E$1:$Z$73,E$7,FALSE)</f>
        <v>0</v>
      </c>
      <c r="F35" s="52">
        <f>VLOOKUP(_xlfn.CONCAT($A$8,$B$33,$C35,"In Training Population"),Data!$E$1:$Z$73,F$7,FALSE)</f>
        <v>0</v>
      </c>
      <c r="G35" s="52">
        <f>VLOOKUP(_xlfn.CONCAT($A$8,$B$33,$C35,"In Training Population"),Data!$E$1:$Z$73,G$7,FALSE)</f>
        <v>0</v>
      </c>
      <c r="H35" s="52">
        <f>VLOOKUP(_xlfn.CONCAT($A$8,$B$33,$C35,"In Training Population"),Data!$E$1:$Z$73,H$7,FALSE)</f>
        <v>0</v>
      </c>
      <c r="I35" s="52">
        <f>VLOOKUP(_xlfn.CONCAT($A$8,$B$33,$C35,"In Training Population"),Data!$E$1:$Z$73,I$7,FALSE)</f>
        <v>0</v>
      </c>
      <c r="J35" s="52">
        <f>VLOOKUP(_xlfn.CONCAT($A$8,$B$33,$C35,"In Training Population"),Data!$E$1:$Z$73,J$7,FALSE)</f>
        <v>0</v>
      </c>
      <c r="K35" s="52">
        <f>VLOOKUP(_xlfn.CONCAT($A$8,$B$33,$C35,"In Training Population"),Data!$E$1:$Z$73,K$7,FALSE)</f>
        <v>0</v>
      </c>
      <c r="L35" s="52">
        <f>VLOOKUP(_xlfn.CONCAT($A$8,$B$33,$C35,"In Training Population"),Data!$E$1:$Z$73,L$7,FALSE)</f>
        <v>0</v>
      </c>
      <c r="M35" s="52">
        <f>VLOOKUP(_xlfn.CONCAT($A$8,$B$33,$C35,"In Training Population"),Data!$E$1:$Z$73,M$7,FALSE)</f>
        <v>0</v>
      </c>
      <c r="N35" s="53">
        <f>VLOOKUP(_xlfn.CONCAT($A$8,$B$33,$C35,"In Training Population"),Data!$E$1:$Z$73,N$7,FALSE)</f>
        <v>0</v>
      </c>
      <c r="O35" s="53">
        <f>VLOOKUP(_xlfn.CONCAT($A$8,$B$33,$C35,"In Training Population"),Data!$E$1:$Z$73,O$7,FALSE)</f>
        <v>0</v>
      </c>
      <c r="P35" s="53">
        <f>VLOOKUP(_xlfn.CONCAT($A$8,$B$33,$C35,"In Training Population"),Data!$E$1:$Z$73,P$7,FALSE)</f>
        <v>0</v>
      </c>
      <c r="Q35" s="53">
        <f>VLOOKUP(_xlfn.CONCAT($A$8,$B$33,$C35,"In Training Population"),Data!$E$1:$Z$73,Q$7,FALSE)</f>
        <v>0</v>
      </c>
      <c r="R35" s="53">
        <f>VLOOKUP(_xlfn.CONCAT($A$8,$B$33,$C35,"In Training Population"),Data!$E$1:$Z$73,R$7,FALSE)</f>
        <v>0</v>
      </c>
      <c r="S35" s="53">
        <f>VLOOKUP(_xlfn.CONCAT($A$8,$B$33,$C35,"In Training Population"),Data!$E$1:$Z$73,S$7,FALSE)</f>
        <v>0</v>
      </c>
      <c r="T35" s="53">
        <f>VLOOKUP(_xlfn.CONCAT($A$8,$B$33,$C35,"In Training Population"),Data!$E$1:$Z$73,T$7,FALSE)</f>
        <v>6</v>
      </c>
      <c r="U35" s="53">
        <f>VLOOKUP(_xlfn.CONCAT($A$8,$B$33,$C35,"In Training Population"),Data!$E$1:$Z$73,U$7,FALSE)</f>
        <v>10</v>
      </c>
      <c r="V35" s="53">
        <f>VLOOKUP(_xlfn.CONCAT($A$8,$B$33,$C35,"In Training Population"),Data!$E$1:$Z$73,V$7,FALSE)</f>
        <v>12</v>
      </c>
      <c r="W35" s="53">
        <f>VLOOKUP(_xlfn.CONCAT($A$8,$B$33,$C35,"In Training Population"),Data!$E$1:$Z$73,W$7,FALSE)</f>
        <v>14</v>
      </c>
      <c r="X35" s="53">
        <f>VLOOKUP(_xlfn.CONCAT($A$8,$B$33,$C35,"In Training Population"),Data!$E$1:$Z$73,X$7,FALSE)</f>
        <v>20</v>
      </c>
    </row>
    <row r="36" spans="1:24" x14ac:dyDescent="0.25">
      <c r="A36" s="105"/>
      <c r="B36" s="95"/>
      <c r="C36" s="41" t="s">
        <v>38</v>
      </c>
      <c r="D36" s="52">
        <f>VLOOKUP(_xlfn.CONCAT($A$8,$B$33,$C36,"In Training Population"),Data!$E$1:$Z$73,D$7,FALSE)</f>
        <v>0</v>
      </c>
      <c r="E36" s="52">
        <f>VLOOKUP(_xlfn.CONCAT($A$8,$B$33,$C36,"In Training Population"),Data!$E$1:$Z$73,E$7,FALSE)</f>
        <v>0</v>
      </c>
      <c r="F36" s="52">
        <f>VLOOKUP(_xlfn.CONCAT($A$8,$B$33,$C36,"In Training Population"),Data!$E$1:$Z$73,F$7,FALSE)</f>
        <v>0</v>
      </c>
      <c r="G36" s="52">
        <f>VLOOKUP(_xlfn.CONCAT($A$8,$B$33,$C36,"In Training Population"),Data!$E$1:$Z$73,G$7,FALSE)</f>
        <v>0</v>
      </c>
      <c r="H36" s="52">
        <f>VLOOKUP(_xlfn.CONCAT($A$8,$B$33,$C36,"In Training Population"),Data!$E$1:$Z$73,H$7,FALSE)</f>
        <v>0</v>
      </c>
      <c r="I36" s="52">
        <f>VLOOKUP(_xlfn.CONCAT($A$8,$B$33,$C36,"In Training Population"),Data!$E$1:$Z$73,I$7,FALSE)</f>
        <v>0</v>
      </c>
      <c r="J36" s="52">
        <f>VLOOKUP(_xlfn.CONCAT($A$8,$B$33,$C36,"In Training Population"),Data!$E$1:$Z$73,J$7,FALSE)</f>
        <v>0</v>
      </c>
      <c r="K36" s="52">
        <f>VLOOKUP(_xlfn.CONCAT($A$8,$B$33,$C36,"In Training Population"),Data!$E$1:$Z$73,K$7,FALSE)</f>
        <v>0</v>
      </c>
      <c r="L36" s="52">
        <f>VLOOKUP(_xlfn.CONCAT($A$8,$B$33,$C36,"In Training Population"),Data!$E$1:$Z$73,L$7,FALSE)</f>
        <v>0</v>
      </c>
      <c r="M36" s="52">
        <f>VLOOKUP(_xlfn.CONCAT($A$8,$B$33,$C36,"In Training Population"),Data!$E$1:$Z$73,M$7,FALSE)</f>
        <v>0</v>
      </c>
      <c r="N36" s="53">
        <f>VLOOKUP(_xlfn.CONCAT($A$8,$B$33,$C36,"In Training Population"),Data!$E$1:$Z$73,N$7,FALSE)</f>
        <v>0</v>
      </c>
      <c r="O36" s="53">
        <f>VLOOKUP(_xlfn.CONCAT($A$8,$B$33,$C36,"In Training Population"),Data!$E$1:$Z$73,O$7,FALSE)</f>
        <v>0</v>
      </c>
      <c r="P36" s="53">
        <f>VLOOKUP(_xlfn.CONCAT($A$8,$B$33,$C36,"In Training Population"),Data!$E$1:$Z$73,P$7,FALSE)</f>
        <v>0</v>
      </c>
      <c r="Q36" s="53">
        <f>VLOOKUP(_xlfn.CONCAT($A$8,$B$33,$C36,"In Training Population"),Data!$E$1:$Z$73,Q$7,FALSE)</f>
        <v>0</v>
      </c>
      <c r="R36" s="53">
        <f>VLOOKUP(_xlfn.CONCAT($A$8,$B$33,$C36,"In Training Population"),Data!$E$1:$Z$73,R$7,FALSE)</f>
        <v>0</v>
      </c>
      <c r="S36" s="53">
        <f>VLOOKUP(_xlfn.CONCAT($A$8,$B$33,$C36,"In Training Population"),Data!$E$1:$Z$73,S$7,FALSE)</f>
        <v>0</v>
      </c>
      <c r="T36" s="53">
        <f>VLOOKUP(_xlfn.CONCAT($A$8,$B$33,$C36,"In Training Population"),Data!$E$1:$Z$73,T$7,FALSE)</f>
        <v>0</v>
      </c>
      <c r="U36" s="53">
        <f>VLOOKUP(_xlfn.CONCAT($A$8,$B$33,$C36,"In Training Population"),Data!$E$1:$Z$73,U$7,FALSE)</f>
        <v>1</v>
      </c>
      <c r="V36" s="53">
        <f>VLOOKUP(_xlfn.CONCAT($A$8,$B$33,$C36,"In Training Population"),Data!$E$1:$Z$73,V$7,FALSE)</f>
        <v>5</v>
      </c>
      <c r="W36" s="53">
        <f>VLOOKUP(_xlfn.CONCAT($A$8,$B$33,$C36,"In Training Population"),Data!$E$1:$Z$73,W$7,FALSE)</f>
        <v>5</v>
      </c>
      <c r="X36" s="53">
        <f>VLOOKUP(_xlfn.CONCAT($A$8,$B$33,$C36,"In Training Population"),Data!$E$1:$Z$73,X$7,FALSE)</f>
        <v>4</v>
      </c>
    </row>
    <row r="37" spans="1:24" x14ac:dyDescent="0.25">
      <c r="A37" s="105"/>
      <c r="B37" s="95"/>
      <c r="C37" s="41" t="s">
        <v>36</v>
      </c>
      <c r="D37" s="52">
        <f>VLOOKUP(_xlfn.CONCAT($A$8,$B$33,$C37,"In Training Population"),Data!$E$1:$Z$73,D$7,FALSE)</f>
        <v>4</v>
      </c>
      <c r="E37" s="52">
        <f>VLOOKUP(_xlfn.CONCAT($A$8,$B$33,$C37,"In Training Population"),Data!$E$1:$Z$73,E$7,FALSE)</f>
        <v>2</v>
      </c>
      <c r="F37" s="52">
        <f>VLOOKUP(_xlfn.CONCAT($A$8,$B$33,$C37,"In Training Population"),Data!$E$1:$Z$73,F$7,FALSE)</f>
        <v>0</v>
      </c>
      <c r="G37" s="52">
        <f>VLOOKUP(_xlfn.CONCAT($A$8,$B$33,$C37,"In Training Population"),Data!$E$1:$Z$73,G$7,FALSE)</f>
        <v>0</v>
      </c>
      <c r="H37" s="52">
        <f>VLOOKUP(_xlfn.CONCAT($A$8,$B$33,$C37,"In Training Population"),Data!$E$1:$Z$73,H$7,FALSE)</f>
        <v>0</v>
      </c>
      <c r="I37" s="52">
        <f>VLOOKUP(_xlfn.CONCAT($A$8,$B$33,$C37,"In Training Population"),Data!$E$1:$Z$73,I$7,FALSE)</f>
        <v>0</v>
      </c>
      <c r="J37" s="52">
        <f>VLOOKUP(_xlfn.CONCAT($A$8,$B$33,$C37,"In Training Population"),Data!$E$1:$Z$73,J$7,FALSE)</f>
        <v>0</v>
      </c>
      <c r="K37" s="52">
        <f>VLOOKUP(_xlfn.CONCAT($A$8,$B$33,$C37,"In Training Population"),Data!$E$1:$Z$73,K$7,FALSE)</f>
        <v>0</v>
      </c>
      <c r="L37" s="52">
        <f>VLOOKUP(_xlfn.CONCAT($A$8,$B$33,$C37,"In Training Population"),Data!$E$1:$Z$73,L$7,FALSE)</f>
        <v>0</v>
      </c>
      <c r="M37" s="52">
        <f>VLOOKUP(_xlfn.CONCAT($A$8,$B$33,$C37,"In Training Population"),Data!$E$1:$Z$73,M$7,FALSE)</f>
        <v>0</v>
      </c>
      <c r="N37" s="53">
        <f>VLOOKUP(_xlfn.CONCAT($A$8,$B$33,$C37,"In Training Population"),Data!$E$1:$Z$73,N$7,FALSE)</f>
        <v>0</v>
      </c>
      <c r="O37" s="53">
        <f>VLOOKUP(_xlfn.CONCAT($A$8,$B$33,$C37,"In Training Population"),Data!$E$1:$Z$73,O$7,FALSE)</f>
        <v>0</v>
      </c>
      <c r="P37" s="53">
        <f>VLOOKUP(_xlfn.CONCAT($A$8,$B$33,$C37,"In Training Population"),Data!$E$1:$Z$73,P$7,FALSE)</f>
        <v>0</v>
      </c>
      <c r="Q37" s="53">
        <f>VLOOKUP(_xlfn.CONCAT($A$8,$B$33,$C37,"In Training Population"),Data!$E$1:$Z$73,Q$7,FALSE)</f>
        <v>0</v>
      </c>
      <c r="R37" s="53">
        <f>VLOOKUP(_xlfn.CONCAT($A$8,$B$33,$C37,"In Training Population"),Data!$E$1:$Z$73,R$7,FALSE)</f>
        <v>0</v>
      </c>
      <c r="S37" s="53">
        <f>VLOOKUP(_xlfn.CONCAT($A$8,$B$33,$C37,"In Training Population"),Data!$E$1:$Z$73,S$7,FALSE)</f>
        <v>0</v>
      </c>
      <c r="T37" s="53">
        <f>VLOOKUP(_xlfn.CONCAT($A$8,$B$33,$C37,"In Training Population"),Data!$E$1:$Z$73,T$7,FALSE)</f>
        <v>0</v>
      </c>
      <c r="U37" s="53">
        <f>VLOOKUP(_xlfn.CONCAT($A$8,$B$33,$C37,"In Training Population"),Data!$E$1:$Z$73,U$7,FALSE)</f>
        <v>0</v>
      </c>
      <c r="V37" s="53">
        <f>VLOOKUP(_xlfn.CONCAT($A$8,$B$33,$C37,"In Training Population"),Data!$E$1:$Z$73,V$7,FALSE)</f>
        <v>0</v>
      </c>
      <c r="W37" s="53">
        <f>VLOOKUP(_xlfn.CONCAT($A$8,$B$33,$C37,"In Training Population"),Data!$E$1:$Z$73,W$7,FALSE)</f>
        <v>0</v>
      </c>
      <c r="X37" s="53">
        <f>VLOOKUP(_xlfn.CONCAT($A$8,$B$33,$C37,"In Training Population"),Data!$E$1:$Z$73,X$7,FALSE)</f>
        <v>0</v>
      </c>
    </row>
    <row r="38" spans="1:24" x14ac:dyDescent="0.25">
      <c r="A38" s="105"/>
      <c r="B38" s="95"/>
      <c r="C38" s="41" t="s">
        <v>32</v>
      </c>
      <c r="D38" s="52">
        <f>VLOOKUP(_xlfn.CONCAT($A$8,$B$33,$C38,"In Training Population"),Data!$E$1:$Z$73,D$7,FALSE)</f>
        <v>0</v>
      </c>
      <c r="E38" s="52">
        <f>VLOOKUP(_xlfn.CONCAT($A$8,$B$33,$C38,"In Training Population"),Data!$E$1:$Z$73,E$7,FALSE)</f>
        <v>0</v>
      </c>
      <c r="F38" s="52">
        <f>VLOOKUP(_xlfn.CONCAT($A$8,$B$33,$C38,"In Training Population"),Data!$E$1:$Z$73,F$7,FALSE)</f>
        <v>0</v>
      </c>
      <c r="G38" s="52">
        <f>VLOOKUP(_xlfn.CONCAT($A$8,$B$33,$C38,"In Training Population"),Data!$E$1:$Z$73,G$7,FALSE)</f>
        <v>0</v>
      </c>
      <c r="H38" s="52">
        <f>VLOOKUP(_xlfn.CONCAT($A$8,$B$33,$C38,"In Training Population"),Data!$E$1:$Z$73,H$7,FALSE)</f>
        <v>1</v>
      </c>
      <c r="I38" s="52">
        <f>VLOOKUP(_xlfn.CONCAT($A$8,$B$33,$C38,"In Training Population"),Data!$E$1:$Z$73,I$7,FALSE)</f>
        <v>4</v>
      </c>
      <c r="J38" s="52">
        <f>VLOOKUP(_xlfn.CONCAT($A$8,$B$33,$C38,"In Training Population"),Data!$E$1:$Z$73,J$7,FALSE)</f>
        <v>4</v>
      </c>
      <c r="K38" s="52">
        <f>VLOOKUP(_xlfn.CONCAT($A$8,$B$33,$C38,"In Training Population"),Data!$E$1:$Z$73,K$7,FALSE)</f>
        <v>3</v>
      </c>
      <c r="L38" s="52">
        <f>VLOOKUP(_xlfn.CONCAT($A$8,$B$33,$C38,"In Training Population"),Data!$E$1:$Z$73,L$7,FALSE)</f>
        <v>3</v>
      </c>
      <c r="M38" s="52">
        <f>VLOOKUP(_xlfn.CONCAT($A$8,$B$33,$C38,"In Training Population"),Data!$E$1:$Z$73,M$7,FALSE)</f>
        <v>3</v>
      </c>
      <c r="N38" s="53">
        <f>VLOOKUP(_xlfn.CONCAT($A$8,$B$33,$C38,"In Training Population"),Data!$E$1:$Z$73,N$7,FALSE)</f>
        <v>2</v>
      </c>
      <c r="O38" s="53">
        <f>VLOOKUP(_xlfn.CONCAT($A$8,$B$33,$C38,"In Training Population"),Data!$E$1:$Z$73,O$7,FALSE)</f>
        <v>1</v>
      </c>
      <c r="P38" s="53">
        <f>VLOOKUP(_xlfn.CONCAT($A$8,$B$33,$C38,"In Training Population"),Data!$E$1:$Z$73,P$7,FALSE)</f>
        <v>1</v>
      </c>
      <c r="Q38" s="53">
        <f>VLOOKUP(_xlfn.CONCAT($A$8,$B$33,$C38,"In Training Population"),Data!$E$1:$Z$73,Q$7,FALSE)</f>
        <v>2</v>
      </c>
      <c r="R38" s="53">
        <f>VLOOKUP(_xlfn.CONCAT($A$8,$B$33,$C38,"In Training Population"),Data!$E$1:$Z$73,R$7,FALSE)</f>
        <v>3</v>
      </c>
      <c r="S38" s="53">
        <f>VLOOKUP(_xlfn.CONCAT($A$8,$B$33,$C38,"In Training Population"),Data!$E$1:$Z$73,S$7,FALSE)</f>
        <v>4</v>
      </c>
      <c r="T38" s="53">
        <f>VLOOKUP(_xlfn.CONCAT($A$8,$B$33,$C38,"In Training Population"),Data!$E$1:$Z$73,T$7,FALSE)</f>
        <v>13</v>
      </c>
      <c r="U38" s="53">
        <f>VLOOKUP(_xlfn.CONCAT($A$8,$B$33,$C38,"In Training Population"),Data!$E$1:$Z$73,U$7,FALSE)</f>
        <v>21</v>
      </c>
      <c r="V38" s="53">
        <f>VLOOKUP(_xlfn.CONCAT($A$8,$B$33,$C38,"In Training Population"),Data!$E$1:$Z$73,V$7,FALSE)</f>
        <v>17</v>
      </c>
      <c r="W38" s="53">
        <f>VLOOKUP(_xlfn.CONCAT($A$8,$B$33,$C38,"In Training Population"),Data!$E$1:$Z$73,W$7,FALSE)</f>
        <v>15</v>
      </c>
      <c r="X38" s="53">
        <f>VLOOKUP(_xlfn.CONCAT($A$8,$B$33,$C38,"In Training Population"),Data!$E$1:$Z$73,X$7,FALSE)</f>
        <v>11</v>
      </c>
    </row>
    <row r="39" spans="1:24" x14ac:dyDescent="0.25">
      <c r="A39" s="105"/>
      <c r="B39" s="96"/>
      <c r="C39" s="41" t="s">
        <v>33</v>
      </c>
      <c r="D39" s="52">
        <f>VLOOKUP(_xlfn.CONCAT($A$8,$B$33,$C39,"In Training Population"),Data!$E$1:$Z$73,D$7,FALSE)</f>
        <v>26</v>
      </c>
      <c r="E39" s="52">
        <f>VLOOKUP(_xlfn.CONCAT($A$8,$B$33,$C39,"In Training Population"),Data!$E$1:$Z$73,E$7,FALSE)</f>
        <v>22</v>
      </c>
      <c r="F39" s="52">
        <f>VLOOKUP(_xlfn.CONCAT($A$8,$B$33,$C39,"In Training Population"),Data!$E$1:$Z$73,F$7,FALSE)</f>
        <v>16</v>
      </c>
      <c r="G39" s="52">
        <f>VLOOKUP(_xlfn.CONCAT($A$8,$B$33,$C39,"In Training Population"),Data!$E$1:$Z$73,G$7,FALSE)</f>
        <v>5</v>
      </c>
      <c r="H39" s="52">
        <f>VLOOKUP(_xlfn.CONCAT($A$8,$B$33,$C39,"In Training Population"),Data!$E$1:$Z$73,H$7,FALSE)</f>
        <v>7</v>
      </c>
      <c r="I39" s="52">
        <f>VLOOKUP(_xlfn.CONCAT($A$8,$B$33,$C39,"In Training Population"),Data!$E$1:$Z$73,I$7,FALSE)</f>
        <v>7</v>
      </c>
      <c r="J39" s="52">
        <f>VLOOKUP(_xlfn.CONCAT($A$8,$B$33,$C39,"In Training Population"),Data!$E$1:$Z$73,J$7,FALSE)</f>
        <v>11</v>
      </c>
      <c r="K39" s="52">
        <f>VLOOKUP(_xlfn.CONCAT($A$8,$B$33,$C39,"In Training Population"),Data!$E$1:$Z$73,K$7,FALSE)</f>
        <v>7</v>
      </c>
      <c r="L39" s="52">
        <f>VLOOKUP(_xlfn.CONCAT($A$8,$B$33,$C39,"In Training Population"),Data!$E$1:$Z$73,L$7,FALSE)</f>
        <v>6</v>
      </c>
      <c r="M39" s="52">
        <f>VLOOKUP(_xlfn.CONCAT($A$8,$B$33,$C39,"In Training Population"),Data!$E$1:$Z$73,M$7,FALSE)</f>
        <v>7</v>
      </c>
      <c r="N39" s="53">
        <f>VLOOKUP(_xlfn.CONCAT($A$8,$B$33,$C39,"In Training Population"),Data!$E$1:$Z$73,N$7,FALSE)</f>
        <v>4</v>
      </c>
      <c r="O39" s="53">
        <f>VLOOKUP(_xlfn.CONCAT($A$8,$B$33,$C39,"In Training Population"),Data!$E$1:$Z$73,O$7,FALSE)</f>
        <v>7</v>
      </c>
      <c r="P39" s="53">
        <f>VLOOKUP(_xlfn.CONCAT($A$8,$B$33,$C39,"In Training Population"),Data!$E$1:$Z$73,P$7,FALSE)</f>
        <v>10</v>
      </c>
      <c r="Q39" s="53">
        <f>VLOOKUP(_xlfn.CONCAT($A$8,$B$33,$C39,"In Training Population"),Data!$E$1:$Z$73,Q$7,FALSE)</f>
        <v>8</v>
      </c>
      <c r="R39" s="53">
        <f>VLOOKUP(_xlfn.CONCAT($A$8,$B$33,$C39,"In Training Population"),Data!$E$1:$Z$73,R$7,FALSE)</f>
        <v>9</v>
      </c>
      <c r="S39" s="53">
        <f>VLOOKUP(_xlfn.CONCAT($A$8,$B$33,$C39,"In Training Population"),Data!$E$1:$Z$73,S$7,FALSE)</f>
        <v>8</v>
      </c>
      <c r="T39" s="53">
        <f>VLOOKUP(_xlfn.CONCAT($A$8,$B$33,$C39,"In Training Population"),Data!$E$1:$Z$73,T$7,FALSE)</f>
        <v>4</v>
      </c>
      <c r="U39" s="53">
        <f>VLOOKUP(_xlfn.CONCAT($A$8,$B$33,$C39,"In Training Population"),Data!$E$1:$Z$73,U$7,FALSE)</f>
        <v>2</v>
      </c>
      <c r="V39" s="53">
        <f>VLOOKUP(_xlfn.CONCAT($A$8,$B$33,$C39,"In Training Population"),Data!$E$1:$Z$73,V$7,FALSE)</f>
        <v>1</v>
      </c>
      <c r="W39" s="53">
        <f>VLOOKUP(_xlfn.CONCAT($A$8,$B$33,$C39,"In Training Population"),Data!$E$1:$Z$73,W$7,FALSE)</f>
        <v>1</v>
      </c>
      <c r="X39" s="53">
        <f>VLOOKUP(_xlfn.CONCAT($A$8,$B$33,$C39,"In Training Population"),Data!$E$1:$Z$73,X$7,FALSE)</f>
        <v>1</v>
      </c>
    </row>
    <row r="40" spans="1:24" x14ac:dyDescent="0.25">
      <c r="A40" s="105"/>
      <c r="B40" s="100" t="s">
        <v>40</v>
      </c>
      <c r="C40" s="81" t="s">
        <v>43</v>
      </c>
      <c r="D40" s="80">
        <f>D41</f>
        <v>0</v>
      </c>
      <c r="E40" s="80">
        <f t="shared" ref="E40:X40" si="9">E41</f>
        <v>0</v>
      </c>
      <c r="F40" s="80">
        <f t="shared" si="9"/>
        <v>0</v>
      </c>
      <c r="G40" s="80">
        <f t="shared" si="9"/>
        <v>0</v>
      </c>
      <c r="H40" s="80">
        <f t="shared" si="9"/>
        <v>0</v>
      </c>
      <c r="I40" s="80">
        <f t="shared" si="9"/>
        <v>0</v>
      </c>
      <c r="J40" s="80">
        <f t="shared" si="9"/>
        <v>0</v>
      </c>
      <c r="K40" s="80">
        <f t="shared" si="9"/>
        <v>0</v>
      </c>
      <c r="L40" s="80">
        <f t="shared" si="9"/>
        <v>0</v>
      </c>
      <c r="M40" s="80">
        <f t="shared" si="9"/>
        <v>0</v>
      </c>
      <c r="N40" s="80">
        <f t="shared" si="9"/>
        <v>0</v>
      </c>
      <c r="O40" s="80">
        <f t="shared" si="9"/>
        <v>0</v>
      </c>
      <c r="P40" s="80">
        <f t="shared" si="9"/>
        <v>0</v>
      </c>
      <c r="Q40" s="80">
        <f t="shared" si="9"/>
        <v>0</v>
      </c>
      <c r="R40" s="80">
        <f t="shared" si="9"/>
        <v>0</v>
      </c>
      <c r="S40" s="80">
        <f t="shared" si="9"/>
        <v>4</v>
      </c>
      <c r="T40" s="80">
        <f t="shared" si="9"/>
        <v>12</v>
      </c>
      <c r="U40" s="80">
        <f t="shared" si="9"/>
        <v>22</v>
      </c>
      <c r="V40" s="80">
        <f t="shared" si="9"/>
        <v>30</v>
      </c>
      <c r="W40" s="80">
        <f t="shared" si="9"/>
        <v>35</v>
      </c>
      <c r="X40" s="80">
        <f t="shared" si="9"/>
        <v>27</v>
      </c>
    </row>
    <row r="41" spans="1:24" s="29" customFormat="1" ht="15.6" x14ac:dyDescent="0.3">
      <c r="A41" s="105"/>
      <c r="B41" s="101"/>
      <c r="C41" s="35" t="s">
        <v>34</v>
      </c>
      <c r="D41" s="76">
        <f>VLOOKUP(_xlfn.CONCAT($A$8,$B$40,$C41,"In Training Population"),Data!$E$1:$Z$73,D$7,FALSE)</f>
        <v>0</v>
      </c>
      <c r="E41" s="58">
        <f>VLOOKUP(_xlfn.CONCAT($A$8,$B$40,$C41,"In Training Population"),Data!$E$1:$Z$73,E$7,FALSE)</f>
        <v>0</v>
      </c>
      <c r="F41" s="58">
        <f>VLOOKUP(_xlfn.CONCAT($A$8,$B$40,$C41,"In Training Population"),Data!$E$1:$Z$73,F$7,FALSE)</f>
        <v>0</v>
      </c>
      <c r="G41" s="58">
        <f>VLOOKUP(_xlfn.CONCAT($A$8,$B$40,$C41,"In Training Population"),Data!$E$1:$Z$73,G$7,FALSE)</f>
        <v>0</v>
      </c>
      <c r="H41" s="58">
        <f>VLOOKUP(_xlfn.CONCAT($A$8,$B$40,$C41,"In Training Population"),Data!$E$1:$Z$73,H$7,FALSE)</f>
        <v>0</v>
      </c>
      <c r="I41" s="58">
        <f>VLOOKUP(_xlfn.CONCAT($A$8,$B$40,$C41,"In Training Population"),Data!$E$1:$Z$73,I$7,FALSE)</f>
        <v>0</v>
      </c>
      <c r="J41" s="58">
        <f>VLOOKUP(_xlfn.CONCAT($A$8,$B$40,$C41,"In Training Population"),Data!$E$1:$Z$73,J$7,FALSE)</f>
        <v>0</v>
      </c>
      <c r="K41" s="58">
        <f>VLOOKUP(_xlfn.CONCAT($A$8,$B$40,$C41,"In Training Population"),Data!$E$1:$Z$73,K$7,FALSE)</f>
        <v>0</v>
      </c>
      <c r="L41" s="58">
        <f>VLOOKUP(_xlfn.CONCAT($A$8,$B$40,$C41,"In Training Population"),Data!$E$1:$Z$73,L$7,FALSE)</f>
        <v>0</v>
      </c>
      <c r="M41" s="58">
        <f>VLOOKUP(_xlfn.CONCAT($A$8,$B$40,$C41,"In Training Population"),Data!$E$1:$Z$73,M$7,FALSE)</f>
        <v>0</v>
      </c>
      <c r="N41" s="58">
        <f>VLOOKUP(_xlfn.CONCAT($A$8,$B$40,$C41,"In Training Population"),Data!$E$1:$Z$73,N$7,FALSE)</f>
        <v>0</v>
      </c>
      <c r="O41" s="58">
        <f>VLOOKUP(_xlfn.CONCAT($A$8,$B$40,$C41,"In Training Population"),Data!$E$1:$Z$73,O$7,FALSE)</f>
        <v>0</v>
      </c>
      <c r="P41" s="58">
        <f>VLOOKUP(_xlfn.CONCAT($A$8,$B$40,$C41,"In Training Population"),Data!$E$1:$Z$73,P$7,FALSE)</f>
        <v>0</v>
      </c>
      <c r="Q41" s="58">
        <f>VLOOKUP(_xlfn.CONCAT($A$8,$B$40,$C41,"In Training Population"),Data!$E$1:$Z$73,Q$7,FALSE)</f>
        <v>0</v>
      </c>
      <c r="R41" s="58">
        <f>VLOOKUP(_xlfn.CONCAT($A$8,$B$40,$C41,"In Training Population"),Data!$E$1:$Z$73,R$7,FALSE)</f>
        <v>0</v>
      </c>
      <c r="S41" s="58">
        <f>VLOOKUP(_xlfn.CONCAT($A$8,$B$40,$C41,"In Training Population"),Data!$E$1:$Z$73,S$7,FALSE)</f>
        <v>4</v>
      </c>
      <c r="T41" s="58">
        <f>VLOOKUP(_xlfn.CONCAT($A$8,$B$40,$C41,"In Training Population"),Data!$E$1:$Z$73,T$7,FALSE)</f>
        <v>12</v>
      </c>
      <c r="U41" s="58">
        <f>VLOOKUP(_xlfn.CONCAT($A$8,$B$40,$C41,"In Training Population"),Data!$E$1:$Z$73,U$7,FALSE)</f>
        <v>22</v>
      </c>
      <c r="V41" s="58">
        <f>VLOOKUP(_xlfn.CONCAT($A$8,$B$40,$C41,"In Training Population"),Data!$E$1:$Z$73,V$7,FALSE)</f>
        <v>30</v>
      </c>
      <c r="W41" s="58">
        <f>VLOOKUP(_xlfn.CONCAT($A$8,$B$40,$C41,"In Training Population"),Data!$E$1:$Z$73,W$7,FALSE)</f>
        <v>35</v>
      </c>
      <c r="X41" s="58">
        <f>VLOOKUP(_xlfn.CONCAT($A$8,$B$40,$C41,"In Training Population"),Data!$E$1:$Z$73,X$7,FALSE)</f>
        <v>27</v>
      </c>
    </row>
    <row r="42" spans="1:24" s="29" customFormat="1" ht="15.6" x14ac:dyDescent="0.3">
      <c r="A42" s="105"/>
      <c r="B42" s="92" t="s">
        <v>53</v>
      </c>
      <c r="C42" s="46" t="s">
        <v>43</v>
      </c>
      <c r="D42" s="79">
        <f>D43</f>
        <v>0</v>
      </c>
      <c r="E42" s="80">
        <f t="shared" ref="E42:X42" si="10">E43</f>
        <v>0</v>
      </c>
      <c r="F42" s="80">
        <f t="shared" si="10"/>
        <v>0</v>
      </c>
      <c r="G42" s="80">
        <f t="shared" si="10"/>
        <v>0</v>
      </c>
      <c r="H42" s="80">
        <f t="shared" si="10"/>
        <v>0</v>
      </c>
      <c r="I42" s="80">
        <f t="shared" si="10"/>
        <v>0</v>
      </c>
      <c r="J42" s="80">
        <f t="shared" si="10"/>
        <v>0</v>
      </c>
      <c r="K42" s="80">
        <f t="shared" si="10"/>
        <v>0</v>
      </c>
      <c r="L42" s="80">
        <f t="shared" si="10"/>
        <v>0</v>
      </c>
      <c r="M42" s="80">
        <f t="shared" si="10"/>
        <v>0</v>
      </c>
      <c r="N42" s="80">
        <f t="shared" si="10"/>
        <v>0</v>
      </c>
      <c r="O42" s="80">
        <f t="shared" si="10"/>
        <v>0</v>
      </c>
      <c r="P42" s="80">
        <f t="shared" si="10"/>
        <v>0</v>
      </c>
      <c r="Q42" s="80">
        <f t="shared" si="10"/>
        <v>0</v>
      </c>
      <c r="R42" s="80">
        <f t="shared" si="10"/>
        <v>0</v>
      </c>
      <c r="S42" s="80">
        <f t="shared" si="10"/>
        <v>0</v>
      </c>
      <c r="T42" s="80">
        <f t="shared" si="10"/>
        <v>0</v>
      </c>
      <c r="U42" s="80">
        <f t="shared" si="10"/>
        <v>0</v>
      </c>
      <c r="V42" s="80">
        <f t="shared" si="10"/>
        <v>0</v>
      </c>
      <c r="W42" s="80">
        <f t="shared" si="10"/>
        <v>0</v>
      </c>
      <c r="X42" s="80">
        <f t="shared" si="10"/>
        <v>16</v>
      </c>
    </row>
    <row r="43" spans="1:24" s="29" customFormat="1" ht="15.6" x14ac:dyDescent="0.3">
      <c r="A43" s="105"/>
      <c r="B43" s="93"/>
      <c r="C43" s="35" t="s">
        <v>34</v>
      </c>
      <c r="D43" s="76">
        <f>VLOOKUP(_xlfn.CONCAT($A$8,$B$42,$C43,"In Training Population"),Data!$E$1:$Z$73,D$7,FALSE)</f>
        <v>0</v>
      </c>
      <c r="E43" s="58">
        <f>VLOOKUP(_xlfn.CONCAT($A$8,$B$42,$C43,"In Training Population"),Data!$E$1:$Z$73,E$7,FALSE)</f>
        <v>0</v>
      </c>
      <c r="F43" s="58">
        <f>VLOOKUP(_xlfn.CONCAT($A$8,$B$42,$C43,"In Training Population"),Data!$E$1:$Z$73,F$7,FALSE)</f>
        <v>0</v>
      </c>
      <c r="G43" s="58">
        <f>VLOOKUP(_xlfn.CONCAT($A$8,$B$42,$C43,"In Training Population"),Data!$E$1:$Z$73,G$7,FALSE)</f>
        <v>0</v>
      </c>
      <c r="H43" s="58">
        <f>VLOOKUP(_xlfn.CONCAT($A$8,$B$42,$C43,"In Training Population"),Data!$E$1:$Z$73,H$7,FALSE)</f>
        <v>0</v>
      </c>
      <c r="I43" s="58">
        <f>VLOOKUP(_xlfn.CONCAT($A$8,$B$42,$C43,"In Training Population"),Data!$E$1:$Z$73,I$7,FALSE)</f>
        <v>0</v>
      </c>
      <c r="J43" s="58">
        <f>VLOOKUP(_xlfn.CONCAT($A$8,$B$42,$C43,"In Training Population"),Data!$E$1:$Z$73,J$7,FALSE)</f>
        <v>0</v>
      </c>
      <c r="K43" s="58">
        <f>VLOOKUP(_xlfn.CONCAT($A$8,$B$42,$C43,"In Training Population"),Data!$E$1:$Z$73,K$7,FALSE)</f>
        <v>0</v>
      </c>
      <c r="L43" s="58">
        <f>VLOOKUP(_xlfn.CONCAT($A$8,$B$42,$C43,"In Training Population"),Data!$E$1:$Z$73,L$7,FALSE)</f>
        <v>0</v>
      </c>
      <c r="M43" s="58">
        <f>VLOOKUP(_xlfn.CONCAT($A$8,$B$42,$C43,"In Training Population"),Data!$E$1:$Z$73,M$7,FALSE)</f>
        <v>0</v>
      </c>
      <c r="N43" s="58">
        <f>VLOOKUP(_xlfn.CONCAT($A$8,$B$42,$C43,"In Training Population"),Data!$E$1:$Z$73,N$7,FALSE)</f>
        <v>0</v>
      </c>
      <c r="O43" s="58">
        <f>VLOOKUP(_xlfn.CONCAT($A$8,$B$42,$C43,"In Training Population"),Data!$E$1:$Z$73,O$7,FALSE)</f>
        <v>0</v>
      </c>
      <c r="P43" s="58">
        <f>VLOOKUP(_xlfn.CONCAT($A$8,$B$42,$C43,"In Training Population"),Data!$E$1:$Z$73,P$7,FALSE)</f>
        <v>0</v>
      </c>
      <c r="Q43" s="58">
        <f>VLOOKUP(_xlfn.CONCAT($A$8,$B$42,$C43,"In Training Population"),Data!$E$1:$Z$73,Q$7,FALSE)</f>
        <v>0</v>
      </c>
      <c r="R43" s="58">
        <f>VLOOKUP(_xlfn.CONCAT($A$8,$B$42,$C43,"In Training Population"),Data!$E$1:$Z$73,R$7,FALSE)</f>
        <v>0</v>
      </c>
      <c r="S43" s="58">
        <f>VLOOKUP(_xlfn.CONCAT($A$8,$B$42,$C43,"In Training Population"),Data!$E$1:$Z$73,S$7,FALSE)</f>
        <v>0</v>
      </c>
      <c r="T43" s="58">
        <f>VLOOKUP(_xlfn.CONCAT($A$8,$B$42,$C43,"In Training Population"),Data!$E$1:$Z$73,T$7,FALSE)</f>
        <v>0</v>
      </c>
      <c r="U43" s="58">
        <f>VLOOKUP(_xlfn.CONCAT($A$8,$B$42,$C43,"In Training Population"),Data!$E$1:$Z$73,U$7,FALSE)</f>
        <v>0</v>
      </c>
      <c r="V43" s="58">
        <f>VLOOKUP(_xlfn.CONCAT($A$8,$B$42,$C43,"In Training Population"),Data!$E$1:$Z$73,V$7,FALSE)</f>
        <v>0</v>
      </c>
      <c r="W43" s="58">
        <f>VLOOKUP(_xlfn.CONCAT($A$8,$B$42,$C43,"In Training Population"),Data!$E$1:$Z$73,W$7,FALSE)</f>
        <v>0</v>
      </c>
      <c r="X43" s="58">
        <f>VLOOKUP(_xlfn.CONCAT($A$8,$B$42,$C43,"In Training Population"),Data!$E$1:$Z$73,X$7,FALSE)</f>
        <v>16</v>
      </c>
    </row>
    <row r="44" spans="1:24" s="29" customFormat="1" ht="15.6" x14ac:dyDescent="0.3">
      <c r="A44" s="105"/>
      <c r="B44" s="92" t="s">
        <v>54</v>
      </c>
      <c r="C44" s="46" t="s">
        <v>43</v>
      </c>
      <c r="D44" s="79">
        <f>D45</f>
        <v>0</v>
      </c>
      <c r="E44" s="80">
        <f t="shared" ref="E44:X44" si="11">E45</f>
        <v>0</v>
      </c>
      <c r="F44" s="80">
        <f t="shared" si="11"/>
        <v>0</v>
      </c>
      <c r="G44" s="80">
        <f t="shared" si="11"/>
        <v>0</v>
      </c>
      <c r="H44" s="80">
        <f t="shared" si="11"/>
        <v>0</v>
      </c>
      <c r="I44" s="80">
        <f t="shared" si="11"/>
        <v>0</v>
      </c>
      <c r="J44" s="80">
        <f t="shared" si="11"/>
        <v>0</v>
      </c>
      <c r="K44" s="80">
        <f t="shared" si="11"/>
        <v>0</v>
      </c>
      <c r="L44" s="80">
        <f t="shared" si="11"/>
        <v>0</v>
      </c>
      <c r="M44" s="80">
        <f t="shared" si="11"/>
        <v>0</v>
      </c>
      <c r="N44" s="80">
        <f t="shared" si="11"/>
        <v>0</v>
      </c>
      <c r="O44" s="80">
        <f t="shared" si="11"/>
        <v>0</v>
      </c>
      <c r="P44" s="80">
        <f t="shared" si="11"/>
        <v>0</v>
      </c>
      <c r="Q44" s="80">
        <f t="shared" si="11"/>
        <v>0</v>
      </c>
      <c r="R44" s="80">
        <f t="shared" si="11"/>
        <v>0</v>
      </c>
      <c r="S44" s="80">
        <f t="shared" si="11"/>
        <v>0</v>
      </c>
      <c r="T44" s="80">
        <f t="shared" si="11"/>
        <v>0</v>
      </c>
      <c r="U44" s="80">
        <f t="shared" si="11"/>
        <v>0</v>
      </c>
      <c r="V44" s="80">
        <f t="shared" si="11"/>
        <v>0</v>
      </c>
      <c r="W44" s="80">
        <f t="shared" si="11"/>
        <v>0</v>
      </c>
      <c r="X44" s="80">
        <f t="shared" si="11"/>
        <v>9</v>
      </c>
    </row>
    <row r="45" spans="1:24" s="29" customFormat="1" ht="15.6" x14ac:dyDescent="0.3">
      <c r="A45" s="105"/>
      <c r="B45" s="93"/>
      <c r="C45" s="35" t="s">
        <v>34</v>
      </c>
      <c r="D45" s="74">
        <f>VLOOKUP(_xlfn.CONCAT($A$8,$B$44,$C45,"In Training Population"),Data!$E$1:$Z$73,D$7,FALSE)</f>
        <v>0</v>
      </c>
      <c r="E45" s="75">
        <f>VLOOKUP(_xlfn.CONCAT($A$8,$B$44,$C45,"In Training Population"),Data!$E$1:$Z$73,E$7,FALSE)</f>
        <v>0</v>
      </c>
      <c r="F45" s="75">
        <f>VLOOKUP(_xlfn.CONCAT($A$8,$B$44,$C45,"In Training Population"),Data!$E$1:$Z$73,F$7,FALSE)</f>
        <v>0</v>
      </c>
      <c r="G45" s="75">
        <f>VLOOKUP(_xlfn.CONCAT($A$8,$B$44,$C45,"In Training Population"),Data!$E$1:$Z$73,G$7,FALSE)</f>
        <v>0</v>
      </c>
      <c r="H45" s="75">
        <f>VLOOKUP(_xlfn.CONCAT($A$8,$B$44,$C45,"In Training Population"),Data!$E$1:$Z$73,H$7,FALSE)</f>
        <v>0</v>
      </c>
      <c r="I45" s="75">
        <f>VLOOKUP(_xlfn.CONCAT($A$8,$B$44,$C45,"In Training Population"),Data!$E$1:$Z$73,I$7,FALSE)</f>
        <v>0</v>
      </c>
      <c r="J45" s="75">
        <f>VLOOKUP(_xlfn.CONCAT($A$8,$B$44,$C45,"In Training Population"),Data!$E$1:$Z$73,J$7,FALSE)</f>
        <v>0</v>
      </c>
      <c r="K45" s="75">
        <f>VLOOKUP(_xlfn.CONCAT($A$8,$B$44,$C45,"In Training Population"),Data!$E$1:$Z$73,K$7,FALSE)</f>
        <v>0</v>
      </c>
      <c r="L45" s="75">
        <f>VLOOKUP(_xlfn.CONCAT($A$8,$B$44,$C45,"In Training Population"),Data!$E$1:$Z$73,L$7,FALSE)</f>
        <v>0</v>
      </c>
      <c r="M45" s="75">
        <f>VLOOKUP(_xlfn.CONCAT($A$8,$B$44,$C45,"In Training Population"),Data!$E$1:$Z$73,M$7,FALSE)</f>
        <v>0</v>
      </c>
      <c r="N45" s="75">
        <f>VLOOKUP(_xlfn.CONCAT($A$8,$B$44,$C45,"In Training Population"),Data!$E$1:$Z$73,N$7,FALSE)</f>
        <v>0</v>
      </c>
      <c r="O45" s="75">
        <f>VLOOKUP(_xlfn.CONCAT($A$8,$B$44,$C45,"In Training Population"),Data!$E$1:$Z$73,O$7,FALSE)</f>
        <v>0</v>
      </c>
      <c r="P45" s="75">
        <f>VLOOKUP(_xlfn.CONCAT($A$8,$B$44,$C45,"In Training Population"),Data!$E$1:$Z$73,P$7,FALSE)</f>
        <v>0</v>
      </c>
      <c r="Q45" s="75">
        <f>VLOOKUP(_xlfn.CONCAT($A$8,$B$44,$C45,"In Training Population"),Data!$E$1:$Z$73,Q$7,FALSE)</f>
        <v>0</v>
      </c>
      <c r="R45" s="75">
        <f>VLOOKUP(_xlfn.CONCAT($A$8,$B$44,$C45,"In Training Population"),Data!$E$1:$Z$73,R$7,FALSE)</f>
        <v>0</v>
      </c>
      <c r="S45" s="75">
        <f>VLOOKUP(_xlfn.CONCAT($A$8,$B$44,$C45,"In Training Population"),Data!$E$1:$Z$73,S$7,FALSE)</f>
        <v>0</v>
      </c>
      <c r="T45" s="75">
        <f>VLOOKUP(_xlfn.CONCAT($A$8,$B$44,$C45,"In Training Population"),Data!$E$1:$Z$73,T$7,FALSE)</f>
        <v>0</v>
      </c>
      <c r="U45" s="75">
        <f>VLOOKUP(_xlfn.CONCAT($A$8,$B$44,$C45,"In Training Population"),Data!$E$1:$Z$73,U$7,FALSE)</f>
        <v>0</v>
      </c>
      <c r="V45" s="75">
        <f>VLOOKUP(_xlfn.CONCAT($A$8,$B$44,$C45,"In Training Population"),Data!$E$1:$Z$73,V$7,FALSE)</f>
        <v>0</v>
      </c>
      <c r="W45" s="75">
        <f>VLOOKUP(_xlfn.CONCAT($A$8,$B$44,$C45,"In Training Population"),Data!$E$1:$Z$73,W$7,FALSE)</f>
        <v>0</v>
      </c>
      <c r="X45" s="75">
        <f>VLOOKUP(_xlfn.CONCAT($A$8,$B$44,$C45,"In Training Population"),Data!$E$1:$Z$73,X$7,FALSE)</f>
        <v>9</v>
      </c>
    </row>
    <row r="46" spans="1:24" s="29" customFormat="1" ht="15.6" x14ac:dyDescent="0.3">
      <c r="A46" s="105"/>
      <c r="B46" s="92" t="s">
        <v>55</v>
      </c>
      <c r="C46" s="46" t="s">
        <v>43</v>
      </c>
      <c r="D46" s="79">
        <f>D47</f>
        <v>0</v>
      </c>
      <c r="E46" s="80">
        <f t="shared" ref="E46:X46" si="12">E47</f>
        <v>0</v>
      </c>
      <c r="F46" s="80">
        <f t="shared" si="12"/>
        <v>0</v>
      </c>
      <c r="G46" s="80">
        <f t="shared" si="12"/>
        <v>0</v>
      </c>
      <c r="H46" s="80">
        <f t="shared" si="12"/>
        <v>0</v>
      </c>
      <c r="I46" s="80">
        <f t="shared" si="12"/>
        <v>0</v>
      </c>
      <c r="J46" s="80">
        <f t="shared" si="12"/>
        <v>0</v>
      </c>
      <c r="K46" s="80">
        <f t="shared" si="12"/>
        <v>0</v>
      </c>
      <c r="L46" s="80">
        <f t="shared" si="12"/>
        <v>0</v>
      </c>
      <c r="M46" s="80">
        <f t="shared" si="12"/>
        <v>0</v>
      </c>
      <c r="N46" s="80">
        <f t="shared" si="12"/>
        <v>0</v>
      </c>
      <c r="O46" s="80">
        <f t="shared" si="12"/>
        <v>0</v>
      </c>
      <c r="P46" s="80">
        <f t="shared" si="12"/>
        <v>0</v>
      </c>
      <c r="Q46" s="80">
        <f t="shared" si="12"/>
        <v>0</v>
      </c>
      <c r="R46" s="80">
        <f t="shared" si="12"/>
        <v>0</v>
      </c>
      <c r="S46" s="80">
        <f t="shared" si="12"/>
        <v>0</v>
      </c>
      <c r="T46" s="80">
        <f t="shared" si="12"/>
        <v>0</v>
      </c>
      <c r="U46" s="80">
        <f t="shared" si="12"/>
        <v>0</v>
      </c>
      <c r="V46" s="80">
        <f t="shared" si="12"/>
        <v>0</v>
      </c>
      <c r="W46" s="80">
        <f t="shared" si="12"/>
        <v>0</v>
      </c>
      <c r="X46" s="80">
        <f t="shared" si="12"/>
        <v>7</v>
      </c>
    </row>
    <row r="47" spans="1:24" s="29" customFormat="1" ht="15.6" x14ac:dyDescent="0.3">
      <c r="A47" s="105"/>
      <c r="B47" s="93"/>
      <c r="C47" s="35" t="s">
        <v>34</v>
      </c>
      <c r="D47" s="52">
        <f>VLOOKUP(_xlfn.CONCAT($A$8,$B$46,$C47,"In Training Population"),Data!$E$1:$Z$73,D$7,FALSE)</f>
        <v>0</v>
      </c>
      <c r="E47" s="52">
        <f>VLOOKUP(_xlfn.CONCAT($A$8,$B$46,$C47,"In Training Population"),Data!$E$1:$Z$73,E$7,FALSE)</f>
        <v>0</v>
      </c>
      <c r="F47" s="52">
        <f>VLOOKUP(_xlfn.CONCAT($A$8,$B$46,$C47,"In Training Population"),Data!$E$1:$Z$73,F$7,FALSE)</f>
        <v>0</v>
      </c>
      <c r="G47" s="52">
        <f>VLOOKUP(_xlfn.CONCAT($A$8,$B$46,$C47,"In Training Population"),Data!$E$1:$Z$73,G$7,FALSE)</f>
        <v>0</v>
      </c>
      <c r="H47" s="52">
        <f>VLOOKUP(_xlfn.CONCAT($A$8,$B$46,$C47,"In Training Population"),Data!$E$1:$Z$73,H$7,FALSE)</f>
        <v>0</v>
      </c>
      <c r="I47" s="52">
        <f>VLOOKUP(_xlfn.CONCAT($A$8,$B$46,$C47,"In Training Population"),Data!$E$1:$Z$73,I$7,FALSE)</f>
        <v>0</v>
      </c>
      <c r="J47" s="52">
        <f>VLOOKUP(_xlfn.CONCAT($A$8,$B$46,$C47,"In Training Population"),Data!$E$1:$Z$73,J$7,FALSE)</f>
        <v>0</v>
      </c>
      <c r="K47" s="52">
        <f>VLOOKUP(_xlfn.CONCAT($A$8,$B$46,$C47,"In Training Population"),Data!$E$1:$Z$73,K$7,FALSE)</f>
        <v>0</v>
      </c>
      <c r="L47" s="52">
        <f>VLOOKUP(_xlfn.CONCAT($A$8,$B$46,$C47,"In Training Population"),Data!$E$1:$Z$73,L$7,FALSE)</f>
        <v>0</v>
      </c>
      <c r="M47" s="52">
        <f>VLOOKUP(_xlfn.CONCAT($A$8,$B$46,$C47,"In Training Population"),Data!$E$1:$Z$73,M$7,FALSE)</f>
        <v>0</v>
      </c>
      <c r="N47" s="52">
        <f>VLOOKUP(_xlfn.CONCAT($A$8,$B$46,$C47,"In Training Population"),Data!$E$1:$Z$73,N$7,FALSE)</f>
        <v>0</v>
      </c>
      <c r="O47" s="52">
        <f>VLOOKUP(_xlfn.CONCAT($A$8,$B$46,$C47,"In Training Population"),Data!$E$1:$Z$73,O$7,FALSE)</f>
        <v>0</v>
      </c>
      <c r="P47" s="52">
        <f>VLOOKUP(_xlfn.CONCAT($A$8,$B$46,$C47,"In Training Population"),Data!$E$1:$Z$73,P$7,FALSE)</f>
        <v>0</v>
      </c>
      <c r="Q47" s="52">
        <f>VLOOKUP(_xlfn.CONCAT($A$8,$B$46,$C47,"In Training Population"),Data!$E$1:$Z$73,Q$7,FALSE)</f>
        <v>0</v>
      </c>
      <c r="R47" s="52">
        <f>VLOOKUP(_xlfn.CONCAT($A$8,$B$46,$C47,"In Training Population"),Data!$E$1:$Z$73,R$7,FALSE)</f>
        <v>0</v>
      </c>
      <c r="S47" s="52">
        <f>VLOOKUP(_xlfn.CONCAT($A$8,$B$46,$C47,"In Training Population"),Data!$E$1:$Z$73,S$7,FALSE)</f>
        <v>0</v>
      </c>
      <c r="T47" s="52">
        <f>VLOOKUP(_xlfn.CONCAT($A$8,$B$46,$C47,"In Training Population"),Data!$E$1:$Z$73,T$7,FALSE)</f>
        <v>0</v>
      </c>
      <c r="U47" s="52">
        <f>VLOOKUP(_xlfn.CONCAT($A$8,$B$46,$C47,"In Training Population"),Data!$E$1:$Z$73,U$7,FALSE)</f>
        <v>0</v>
      </c>
      <c r="V47" s="52">
        <f>VLOOKUP(_xlfn.CONCAT($A$8,$B$46,$C47,"In Training Population"),Data!$E$1:$Z$73,V$7,FALSE)</f>
        <v>0</v>
      </c>
      <c r="W47" s="52">
        <f>VLOOKUP(_xlfn.CONCAT($A$8,$B$46,$C47,"In Training Population"),Data!$E$1:$Z$73,W$7,FALSE)</f>
        <v>0</v>
      </c>
      <c r="X47" s="52">
        <f>VLOOKUP(_xlfn.CONCAT($A$8,$B$46,$C47,"In Training Population"),Data!$E$1:$Z$73,X$7,FALSE)</f>
        <v>7</v>
      </c>
    </row>
    <row r="48" spans="1:24" x14ac:dyDescent="0.25">
      <c r="A48" s="105"/>
      <c r="B48" s="94" t="s">
        <v>21</v>
      </c>
      <c r="C48" s="33" t="s">
        <v>43</v>
      </c>
      <c r="D48" s="54">
        <f>SUM(D49:D51)</f>
        <v>588</v>
      </c>
      <c r="E48" s="54">
        <f t="shared" ref="E48:W48" si="13">SUM(E49:E51)</f>
        <v>597</v>
      </c>
      <c r="F48" s="54">
        <f t="shared" si="13"/>
        <v>629</v>
      </c>
      <c r="G48" s="54">
        <f t="shared" si="13"/>
        <v>630</v>
      </c>
      <c r="H48" s="54">
        <f t="shared" si="13"/>
        <v>607</v>
      </c>
      <c r="I48" s="54">
        <f t="shared" si="13"/>
        <v>581</v>
      </c>
      <c r="J48" s="54">
        <f t="shared" si="13"/>
        <v>565</v>
      </c>
      <c r="K48" s="54">
        <f t="shared" si="13"/>
        <v>566</v>
      </c>
      <c r="L48" s="54">
        <f t="shared" si="13"/>
        <v>600</v>
      </c>
      <c r="M48" s="54">
        <f t="shared" si="13"/>
        <v>606</v>
      </c>
      <c r="N48" s="55">
        <f t="shared" si="13"/>
        <v>598</v>
      </c>
      <c r="O48" s="55">
        <f t="shared" si="13"/>
        <v>523</v>
      </c>
      <c r="P48" s="55">
        <f t="shared" si="13"/>
        <v>435</v>
      </c>
      <c r="Q48" s="55">
        <f t="shared" si="13"/>
        <v>380</v>
      </c>
      <c r="R48" s="55">
        <f t="shared" si="13"/>
        <v>434</v>
      </c>
      <c r="S48" s="55">
        <f t="shared" si="13"/>
        <v>516</v>
      </c>
      <c r="T48" s="55">
        <f t="shared" si="13"/>
        <v>540</v>
      </c>
      <c r="U48" s="55">
        <f t="shared" si="13"/>
        <v>567</v>
      </c>
      <c r="V48" s="55">
        <f t="shared" si="13"/>
        <v>615</v>
      </c>
      <c r="W48" s="55">
        <f t="shared" si="13"/>
        <v>730</v>
      </c>
      <c r="X48" s="55">
        <f t="shared" ref="X48" si="14">SUM(X49:X51)</f>
        <v>857</v>
      </c>
    </row>
    <row r="49" spans="1:24" x14ac:dyDescent="0.25">
      <c r="A49" s="105"/>
      <c r="B49" s="95"/>
      <c r="C49" s="41" t="s">
        <v>28</v>
      </c>
      <c r="D49" s="56">
        <f>VLOOKUP(_xlfn.CONCAT($A$8,$B$48,$C49,"In Training Population"),Data!$E$1:$Z$73,D$7,FALSE)</f>
        <v>491</v>
      </c>
      <c r="E49" s="56">
        <f>VLOOKUP(_xlfn.CONCAT($A$8,$B$48,$C49,"In Training Population"),Data!$E$1:$Z$73,E$7,FALSE)</f>
        <v>523</v>
      </c>
      <c r="F49" s="56">
        <f>VLOOKUP(_xlfn.CONCAT($A$8,$B$48,$C49,"In Training Population"),Data!$E$1:$Z$73,F$7,FALSE)</f>
        <v>557</v>
      </c>
      <c r="G49" s="56">
        <f>VLOOKUP(_xlfn.CONCAT($A$8,$B$48,$C49,"In Training Population"),Data!$E$1:$Z$73,G$7,FALSE)</f>
        <v>566</v>
      </c>
      <c r="H49" s="56">
        <f>VLOOKUP(_xlfn.CONCAT($A$8,$B$48,$C49,"In Training Population"),Data!$E$1:$Z$73,H$7,FALSE)</f>
        <v>529</v>
      </c>
      <c r="I49" s="56">
        <f>VLOOKUP(_xlfn.CONCAT($A$8,$B$48,$C49,"In Training Population"),Data!$E$1:$Z$73,I$7,FALSE)</f>
        <v>514</v>
      </c>
      <c r="J49" s="56">
        <f>VLOOKUP(_xlfn.CONCAT($A$8,$B$48,$C49,"In Training Population"),Data!$E$1:$Z$73,J$7,FALSE)</f>
        <v>505</v>
      </c>
      <c r="K49" s="56">
        <f>VLOOKUP(_xlfn.CONCAT($A$8,$B$48,$C49,"In Training Population"),Data!$E$1:$Z$73,K$7,FALSE)</f>
        <v>519</v>
      </c>
      <c r="L49" s="56">
        <f>VLOOKUP(_xlfn.CONCAT($A$8,$B$48,$C49,"In Training Population"),Data!$E$1:$Z$73,L$7,FALSE)</f>
        <v>552</v>
      </c>
      <c r="M49" s="56">
        <f>VLOOKUP(_xlfn.CONCAT($A$8,$B$48,$C49,"In Training Population"),Data!$E$1:$Z$73,M$7,FALSE)</f>
        <v>566</v>
      </c>
      <c r="N49" s="57">
        <f>VLOOKUP(_xlfn.CONCAT($A$8,$B$48,$C49,"In Training Population"),Data!$E$1:$Z$73,N$7,FALSE)</f>
        <v>583</v>
      </c>
      <c r="O49" s="57">
        <f>VLOOKUP(_xlfn.CONCAT($A$8,$B$48,$C49,"In Training Population"),Data!$E$1:$Z$73,O$7,FALSE)</f>
        <v>518</v>
      </c>
      <c r="P49" s="57">
        <f>VLOOKUP(_xlfn.CONCAT($A$8,$B$48,$C49,"In Training Population"),Data!$E$1:$Z$73,P$7,FALSE)</f>
        <v>434</v>
      </c>
      <c r="Q49" s="57">
        <f>VLOOKUP(_xlfn.CONCAT($A$8,$B$48,$C49,"In Training Population"),Data!$E$1:$Z$73,Q$7,FALSE)</f>
        <v>369</v>
      </c>
      <c r="R49" s="57">
        <f>VLOOKUP(_xlfn.CONCAT($A$8,$B$48,$C49,"In Training Population"),Data!$E$1:$Z$73,R$7,FALSE)</f>
        <v>411</v>
      </c>
      <c r="S49" s="57">
        <f>VLOOKUP(_xlfn.CONCAT($A$8,$B$48,$C49,"In Training Population"),Data!$E$1:$Z$73,S$7,FALSE)</f>
        <v>478</v>
      </c>
      <c r="T49" s="57">
        <f>VLOOKUP(_xlfn.CONCAT($A$8,$B$48,$C49,"In Training Population"),Data!$E$1:$Z$73,T$7,FALSE)</f>
        <v>493</v>
      </c>
      <c r="U49" s="57">
        <f>VLOOKUP(_xlfn.CONCAT($A$8,$B$48,$C49,"In Training Population"),Data!$E$1:$Z$73,U$7,FALSE)</f>
        <v>500</v>
      </c>
      <c r="V49" s="57">
        <f>VLOOKUP(_xlfn.CONCAT($A$8,$B$48,$C49,"In Training Population"),Data!$E$1:$Z$73,V$7,FALSE)</f>
        <v>540</v>
      </c>
      <c r="W49" s="57">
        <f>VLOOKUP(_xlfn.CONCAT($A$8,$B$48,$C49,"In Training Population"),Data!$E$1:$Z$73,W$7,FALSE)</f>
        <v>609</v>
      </c>
      <c r="X49" s="57">
        <f>VLOOKUP(_xlfn.CONCAT($A$8,$B$48,$C49,"In Training Population"),Data!$E$1:$Z$73,X$7,FALSE)</f>
        <v>702</v>
      </c>
    </row>
    <row r="50" spans="1:24" x14ac:dyDescent="0.25">
      <c r="A50" s="105"/>
      <c r="B50" s="95"/>
      <c r="C50" s="41" t="s">
        <v>38</v>
      </c>
      <c r="D50" s="52">
        <f>VLOOKUP(_xlfn.CONCAT($A$8,$B$48,$C50,"In Training Population"),Data!$E$1:$Z$73,D$7,FALSE)</f>
        <v>0</v>
      </c>
      <c r="E50" s="52">
        <f>VLOOKUP(_xlfn.CONCAT($A$8,$B$48,$C50,"In Training Population"),Data!$E$1:$Z$73,E$7,FALSE)</f>
        <v>0</v>
      </c>
      <c r="F50" s="52">
        <f>VLOOKUP(_xlfn.CONCAT($A$8,$B$48,$C50,"In Training Population"),Data!$E$1:$Z$73,F$7,FALSE)</f>
        <v>0</v>
      </c>
      <c r="G50" s="52">
        <f>VLOOKUP(_xlfn.CONCAT($A$8,$B$48,$C50,"In Training Population"),Data!$E$1:$Z$73,G$7,FALSE)</f>
        <v>0</v>
      </c>
      <c r="H50" s="52">
        <f>VLOOKUP(_xlfn.CONCAT($A$8,$B$48,$C50,"In Training Population"),Data!$E$1:$Z$73,H$7,FALSE)</f>
        <v>0</v>
      </c>
      <c r="I50" s="52">
        <f>VLOOKUP(_xlfn.CONCAT($A$8,$B$48,$C50,"In Training Population"),Data!$E$1:$Z$73,I$7,FALSE)</f>
        <v>0</v>
      </c>
      <c r="J50" s="52">
        <f>VLOOKUP(_xlfn.CONCAT($A$8,$B$48,$C50,"In Training Population"),Data!$E$1:$Z$73,J$7,FALSE)</f>
        <v>0</v>
      </c>
      <c r="K50" s="52">
        <f>VLOOKUP(_xlfn.CONCAT($A$8,$B$48,$C50,"In Training Population"),Data!$E$1:$Z$73,K$7,FALSE)</f>
        <v>0</v>
      </c>
      <c r="L50" s="52">
        <f>VLOOKUP(_xlfn.CONCAT($A$8,$B$48,$C50,"In Training Population"),Data!$E$1:$Z$73,L$7,FALSE)</f>
        <v>0</v>
      </c>
      <c r="M50" s="52">
        <f>VLOOKUP(_xlfn.CONCAT($A$8,$B$48,$C50,"In Training Population"),Data!$E$1:$Z$73,M$7,FALSE)</f>
        <v>0</v>
      </c>
      <c r="N50" s="53">
        <f>VLOOKUP(_xlfn.CONCAT($A$8,$B$48,$C50,"In Training Population"),Data!$E$1:$Z$73,N$7,FALSE)</f>
        <v>0</v>
      </c>
      <c r="O50" s="53">
        <f>VLOOKUP(_xlfn.CONCAT($A$8,$B$48,$C50,"In Training Population"),Data!$E$1:$Z$73,O$7,FALSE)</f>
        <v>0</v>
      </c>
      <c r="P50" s="53">
        <f>VLOOKUP(_xlfn.CONCAT($A$8,$B$48,$C50,"In Training Population"),Data!$E$1:$Z$73,P$7,FALSE)</f>
        <v>0</v>
      </c>
      <c r="Q50" s="53">
        <f>VLOOKUP(_xlfn.CONCAT($A$8,$B$48,$C50,"In Training Population"),Data!$E$1:$Z$73,Q$7,FALSE)</f>
        <v>11</v>
      </c>
      <c r="R50" s="53">
        <f>VLOOKUP(_xlfn.CONCAT($A$8,$B$48,$C50,"In Training Population"),Data!$E$1:$Z$73,R$7,FALSE)</f>
        <v>23</v>
      </c>
      <c r="S50" s="53">
        <f>VLOOKUP(_xlfn.CONCAT($A$8,$B$48,$C50,"In Training Population"),Data!$E$1:$Z$73,S$7,FALSE)</f>
        <v>38</v>
      </c>
      <c r="T50" s="53">
        <f>VLOOKUP(_xlfn.CONCAT($A$8,$B$48,$C50,"In Training Population"),Data!$E$1:$Z$73,T$7,FALSE)</f>
        <v>47</v>
      </c>
      <c r="U50" s="53">
        <f>VLOOKUP(_xlfn.CONCAT($A$8,$B$48,$C50,"In Training Population"),Data!$E$1:$Z$73,U$7,FALSE)</f>
        <v>67</v>
      </c>
      <c r="V50" s="53">
        <f>VLOOKUP(_xlfn.CONCAT($A$8,$B$48,$C50,"In Training Population"),Data!$E$1:$Z$73,V$7,FALSE)</f>
        <v>75</v>
      </c>
      <c r="W50" s="53">
        <f>VLOOKUP(_xlfn.CONCAT($A$8,$B$48,$C50,"In Training Population"),Data!$E$1:$Z$73,W$7,FALSE)</f>
        <v>103</v>
      </c>
      <c r="X50" s="53">
        <f>VLOOKUP(_xlfn.CONCAT($A$8,$B$48,$C50,"In Training Population"),Data!$E$1:$Z$73,X$7,FALSE)</f>
        <v>140</v>
      </c>
    </row>
    <row r="51" spans="1:24" x14ac:dyDescent="0.25">
      <c r="A51" s="105"/>
      <c r="B51" s="96"/>
      <c r="C51" s="35" t="s">
        <v>30</v>
      </c>
      <c r="D51" s="58">
        <f>VLOOKUP(_xlfn.CONCAT($A$8,$B$48,$C51,"In Training Population"),Data!$E$1:$Z$73,D$7,FALSE)</f>
        <v>97</v>
      </c>
      <c r="E51" s="58">
        <f>VLOOKUP(_xlfn.CONCAT($A$8,$B$48,$C51,"In Training Population"),Data!$E$1:$Z$73,E$7,FALSE)</f>
        <v>74</v>
      </c>
      <c r="F51" s="58">
        <f>VLOOKUP(_xlfn.CONCAT($A$8,$B$48,$C51,"In Training Population"),Data!$E$1:$Z$73,F$7,FALSE)</f>
        <v>72</v>
      </c>
      <c r="G51" s="58">
        <f>VLOOKUP(_xlfn.CONCAT($A$8,$B$48,$C51,"In Training Population"),Data!$E$1:$Z$73,G$7,FALSE)</f>
        <v>64</v>
      </c>
      <c r="H51" s="58">
        <f>VLOOKUP(_xlfn.CONCAT($A$8,$B$48,$C51,"In Training Population"),Data!$E$1:$Z$73,H$7,FALSE)</f>
        <v>78</v>
      </c>
      <c r="I51" s="58">
        <f>VLOOKUP(_xlfn.CONCAT($A$8,$B$48,$C51,"In Training Population"),Data!$E$1:$Z$73,I$7,FALSE)</f>
        <v>67</v>
      </c>
      <c r="J51" s="58">
        <f>VLOOKUP(_xlfn.CONCAT($A$8,$B$48,$C51,"In Training Population"),Data!$E$1:$Z$73,J$7,FALSE)</f>
        <v>60</v>
      </c>
      <c r="K51" s="58">
        <f>VLOOKUP(_xlfn.CONCAT($A$8,$B$48,$C51,"In Training Population"),Data!$E$1:$Z$73,K$7,FALSE)</f>
        <v>47</v>
      </c>
      <c r="L51" s="58">
        <f>VLOOKUP(_xlfn.CONCAT($A$8,$B$48,$C51,"In Training Population"),Data!$E$1:$Z$73,L$7,FALSE)</f>
        <v>48</v>
      </c>
      <c r="M51" s="58">
        <f>VLOOKUP(_xlfn.CONCAT($A$8,$B$48,$C51,"In Training Population"),Data!$E$1:$Z$73,M$7,FALSE)</f>
        <v>40</v>
      </c>
      <c r="N51" s="59">
        <f>VLOOKUP(_xlfn.CONCAT($A$8,$B$48,$C51,"In Training Population"),Data!$E$1:$Z$73,N$7,FALSE)</f>
        <v>15</v>
      </c>
      <c r="O51" s="59">
        <f>VLOOKUP(_xlfn.CONCAT($A$8,$B$48,$C51,"In Training Population"),Data!$E$1:$Z$73,O$7,FALSE)</f>
        <v>5</v>
      </c>
      <c r="P51" s="59">
        <f>VLOOKUP(_xlfn.CONCAT($A$8,$B$48,$C51,"In Training Population"),Data!$E$1:$Z$73,P$7,FALSE)</f>
        <v>1</v>
      </c>
      <c r="Q51" s="59">
        <f>VLOOKUP(_xlfn.CONCAT($A$8,$B$48,$C51,"In Training Population"),Data!$E$1:$Z$73,Q$7,FALSE)</f>
        <v>0</v>
      </c>
      <c r="R51" s="59">
        <f>VLOOKUP(_xlfn.CONCAT($A$8,$B$48,$C51,"In Training Population"),Data!$E$1:$Z$73,R$7,FALSE)</f>
        <v>0</v>
      </c>
      <c r="S51" s="59">
        <f>VLOOKUP(_xlfn.CONCAT($A$8,$B$48,$C51,"In Training Population"),Data!$E$1:$Z$73,S$7,FALSE)</f>
        <v>0</v>
      </c>
      <c r="T51" s="59">
        <f>VLOOKUP(_xlfn.CONCAT($A$8,$B$48,$C51,"In Training Population"),Data!$E$1:$Z$73,T$7,FALSE)</f>
        <v>0</v>
      </c>
      <c r="U51" s="59">
        <f>VLOOKUP(_xlfn.CONCAT($A$8,$B$48,$C51,"In Training Population"),Data!$E$1:$Z$73,U$7,FALSE)</f>
        <v>0</v>
      </c>
      <c r="V51" s="59">
        <f>VLOOKUP(_xlfn.CONCAT($A$8,$B$48,$C51,"In Training Population"),Data!$E$1:$Z$73,V$7,FALSE)</f>
        <v>0</v>
      </c>
      <c r="W51" s="59">
        <f>VLOOKUP(_xlfn.CONCAT($A$8,$B$48,$C51,"In Training Population"),Data!$E$1:$Z$73,W$7,FALSE)</f>
        <v>18</v>
      </c>
      <c r="X51" s="59">
        <f>VLOOKUP(_xlfn.CONCAT($A$8,$B$48,$C51,"In Training Population"),Data!$E$1:$Z$73,X$7,FALSE)</f>
        <v>15</v>
      </c>
    </row>
    <row r="52" spans="1:24" x14ac:dyDescent="0.25">
      <c r="A52" s="82"/>
      <c r="B52" s="39"/>
      <c r="C52" s="42"/>
      <c r="D52" s="52"/>
      <c r="E52" s="52"/>
      <c r="F52" s="52"/>
      <c r="G52" s="52"/>
      <c r="H52" s="52"/>
      <c r="I52" s="52"/>
      <c r="J52" s="52"/>
      <c r="K52" s="52"/>
      <c r="L52" s="52"/>
      <c r="M52" s="52"/>
      <c r="N52" s="52"/>
      <c r="O52" s="52"/>
      <c r="P52" s="52"/>
      <c r="Q52" s="52"/>
      <c r="R52" s="52"/>
      <c r="S52" s="52"/>
      <c r="T52" s="52"/>
      <c r="U52" s="52"/>
      <c r="V52" s="52"/>
      <c r="W52" s="52"/>
    </row>
    <row r="53" spans="1:24" x14ac:dyDescent="0.25">
      <c r="A53" s="60"/>
      <c r="B53" s="39"/>
      <c r="C53" s="40"/>
      <c r="D53" s="52"/>
      <c r="E53" s="52"/>
      <c r="F53" s="52"/>
      <c r="G53" s="52"/>
      <c r="H53" s="52"/>
      <c r="I53" s="52"/>
      <c r="J53" s="52"/>
      <c r="K53" s="52"/>
      <c r="L53" s="52"/>
      <c r="M53" s="52"/>
      <c r="N53" s="52"/>
      <c r="O53" s="52"/>
      <c r="P53" s="52"/>
      <c r="Q53" s="52"/>
      <c r="R53" s="52"/>
      <c r="S53" s="52"/>
      <c r="T53" s="52"/>
      <c r="U53" s="52"/>
      <c r="V53" s="52"/>
      <c r="W53" s="52"/>
    </row>
    <row r="54" spans="1:24" x14ac:dyDescent="0.25">
      <c r="A54" s="83"/>
      <c r="B54" s="106"/>
      <c r="C54" s="106"/>
      <c r="D54" s="47">
        <v>2000</v>
      </c>
      <c r="E54" s="47">
        <v>2001</v>
      </c>
      <c r="F54" s="47">
        <v>2002</v>
      </c>
      <c r="G54" s="47">
        <v>2003</v>
      </c>
      <c r="H54" s="47">
        <v>2004</v>
      </c>
      <c r="I54" s="47">
        <v>2005</v>
      </c>
      <c r="J54" s="47">
        <v>2006</v>
      </c>
      <c r="K54" s="47">
        <v>2007</v>
      </c>
      <c r="L54" s="47">
        <v>2008</v>
      </c>
      <c r="M54" s="47">
        <v>2009</v>
      </c>
      <c r="N54" s="47">
        <v>2010</v>
      </c>
      <c r="O54" s="47">
        <v>2011</v>
      </c>
      <c r="P54" s="47">
        <v>2012</v>
      </c>
      <c r="Q54" s="47">
        <v>2013</v>
      </c>
      <c r="R54" s="47">
        <v>2014</v>
      </c>
      <c r="S54" s="47">
        <v>2015</v>
      </c>
      <c r="T54" s="47">
        <v>2016</v>
      </c>
      <c r="U54" s="47">
        <v>2017</v>
      </c>
      <c r="V54" s="47">
        <v>2018</v>
      </c>
      <c r="W54" s="47">
        <v>2019</v>
      </c>
      <c r="X54" s="47">
        <v>2020</v>
      </c>
    </row>
    <row r="55" spans="1:24" x14ac:dyDescent="0.25">
      <c r="A55" s="102" t="s">
        <v>41</v>
      </c>
      <c r="B55" s="61" t="s">
        <v>1</v>
      </c>
      <c r="C55" s="62"/>
      <c r="D55" s="72">
        <f>VLOOKUP(_xlfn.CONCAT($A$55,$B$55,"In Training Population"),Data!$E$1:$Z$73,D$7,FALSE)</f>
        <v>1052</v>
      </c>
      <c r="E55" s="48">
        <f>VLOOKUP(_xlfn.CONCAT($A$55,$B$55,"In Training Population"),Data!$E$1:$Z$73,E$7,FALSE)</f>
        <v>865</v>
      </c>
      <c r="F55" s="48">
        <f>VLOOKUP(_xlfn.CONCAT($A$55,$B$55,"In Training Population"),Data!$E$1:$Z$73,F$7,FALSE)</f>
        <v>994</v>
      </c>
      <c r="G55" s="48">
        <f>VLOOKUP(_xlfn.CONCAT($A$55,$B$55,"In Training Population"),Data!$E$1:$Z$73,G$7,FALSE)</f>
        <v>924</v>
      </c>
      <c r="H55" s="48">
        <f>VLOOKUP(_xlfn.CONCAT($A$55,$B$55,"In Training Population"),Data!$E$1:$Z$73,H$7,FALSE)</f>
        <v>833</v>
      </c>
      <c r="I55" s="48">
        <f>VLOOKUP(_xlfn.CONCAT($A$55,$B$55,"In Training Population"),Data!$E$1:$Z$73,I$7,FALSE)</f>
        <v>791</v>
      </c>
      <c r="J55" s="48">
        <f>VLOOKUP(_xlfn.CONCAT($A$55,$B$55,"In Training Population"),Data!$E$1:$Z$73,J$7,FALSE)</f>
        <v>750</v>
      </c>
      <c r="K55" s="48">
        <f>VLOOKUP(_xlfn.CONCAT($A$55,$B$55,"In Training Population"),Data!$E$1:$Z$73,K$7,FALSE)</f>
        <v>684</v>
      </c>
      <c r="L55" s="48">
        <f>VLOOKUP(_xlfn.CONCAT($A$55,$B$55,"In Training Population"),Data!$E$1:$Z$73,L$7,FALSE)</f>
        <v>660</v>
      </c>
      <c r="M55" s="48">
        <f>VLOOKUP(_xlfn.CONCAT($A$55,$B$55,"In Training Population"),Data!$E$1:$Z$73,M$7,FALSE)</f>
        <v>704</v>
      </c>
      <c r="N55" s="48">
        <f>VLOOKUP(_xlfn.CONCAT($A$55,$B$55,"In Training Population"),Data!$E$1:$Z$73,N$7,FALSE)</f>
        <v>731</v>
      </c>
      <c r="O55" s="48">
        <f>VLOOKUP(_xlfn.CONCAT($A$55,$B$55,"In Training Population"),Data!$E$1:$Z$73,O$7,FALSE)</f>
        <v>563</v>
      </c>
      <c r="P55" s="48">
        <f>VLOOKUP(_xlfn.CONCAT($A$55,$B$55,"In Training Population"),Data!$E$1:$Z$73,P$7,FALSE)</f>
        <v>499</v>
      </c>
      <c r="Q55" s="48">
        <f>VLOOKUP(_xlfn.CONCAT($A$55,$B$55,"In Training Population"),Data!$E$1:$Z$73,Q$7,FALSE)</f>
        <v>404</v>
      </c>
      <c r="R55" s="48">
        <f>VLOOKUP(_xlfn.CONCAT($A$55,$B$55,"In Training Population"),Data!$E$1:$Z$73,R$7,FALSE)</f>
        <v>434</v>
      </c>
      <c r="S55" s="48">
        <f>VLOOKUP(_xlfn.CONCAT($A$55,$B$55,"In Training Population"),Data!$E$1:$Z$73,S$7,FALSE)</f>
        <v>494</v>
      </c>
      <c r="T55" s="48">
        <f>VLOOKUP(_xlfn.CONCAT($A$55,$B$55,"In Training Population"),Data!$E$1:$Z$73,T$7,FALSE)</f>
        <v>555</v>
      </c>
      <c r="U55" s="48">
        <f>VLOOKUP(_xlfn.CONCAT($A$55,$B$55,"In Training Population"),Data!$E$1:$Z$73,U$7,FALSE)</f>
        <v>542</v>
      </c>
      <c r="V55" s="48">
        <f>VLOOKUP(_xlfn.CONCAT($A$55,$B$55,"In Training Population"),Data!$E$1:$Z$73,V$7,FALSE)</f>
        <v>526</v>
      </c>
      <c r="W55" s="48">
        <f>VLOOKUP(_xlfn.CONCAT($A$55,$B$55,"In Training Population"),Data!$E$1:$Z$73,W$7,FALSE)</f>
        <v>549</v>
      </c>
      <c r="X55" s="48">
        <f>VLOOKUP(_xlfn.CONCAT($A$55,$B$55,"In Training Population"),Data!$E$1:$Z$73,X$7,FALSE)</f>
        <v>616</v>
      </c>
    </row>
    <row r="56" spans="1:24" x14ac:dyDescent="0.25">
      <c r="A56" s="102"/>
      <c r="B56" s="63" t="s">
        <v>2</v>
      </c>
      <c r="C56" s="64"/>
      <c r="D56" s="73">
        <f>VLOOKUP(_xlfn.CONCAT($A$55,$B$56,"In Training Population"),Data!$E$1:$Z$73,D$7,FALSE)</f>
        <v>338</v>
      </c>
      <c r="E56" s="49">
        <f>VLOOKUP(_xlfn.CONCAT($A$55,$B$56,"In Training Population"),Data!$E$1:$Z$73,E$7,FALSE)</f>
        <v>291</v>
      </c>
      <c r="F56" s="49">
        <f>VLOOKUP(_xlfn.CONCAT($A$55,$B$56,"In Training Population"),Data!$E$1:$Z$73,F$7,FALSE)</f>
        <v>283</v>
      </c>
      <c r="G56" s="49">
        <f>VLOOKUP(_xlfn.CONCAT($A$55,$B$56,"In Training Population"),Data!$E$1:$Z$73,G$7,FALSE)</f>
        <v>249</v>
      </c>
      <c r="H56" s="49">
        <f>VLOOKUP(_xlfn.CONCAT($A$55,$B$56,"In Training Population"),Data!$E$1:$Z$73,H$7,FALSE)</f>
        <v>215</v>
      </c>
      <c r="I56" s="49">
        <f>VLOOKUP(_xlfn.CONCAT($A$55,$B$56,"In Training Population"),Data!$E$1:$Z$73,I$7,FALSE)</f>
        <v>196</v>
      </c>
      <c r="J56" s="49">
        <f>VLOOKUP(_xlfn.CONCAT($A$55,$B$56,"In Training Population"),Data!$E$1:$Z$73,J$7,FALSE)</f>
        <v>186</v>
      </c>
      <c r="K56" s="49">
        <f>VLOOKUP(_xlfn.CONCAT($A$55,$B$56,"In Training Population"),Data!$E$1:$Z$73,K$7,FALSE)</f>
        <v>235</v>
      </c>
      <c r="L56" s="49">
        <f>VLOOKUP(_xlfn.CONCAT($A$55,$B$56,"In Training Population"),Data!$E$1:$Z$73,L$7,FALSE)</f>
        <v>227</v>
      </c>
      <c r="M56" s="49">
        <f>VLOOKUP(_xlfn.CONCAT($A$55,$B$56,"In Training Population"),Data!$E$1:$Z$73,M$7,FALSE)</f>
        <v>164</v>
      </c>
      <c r="N56" s="49">
        <f>VLOOKUP(_xlfn.CONCAT($A$55,$B$56,"In Training Population"),Data!$E$1:$Z$73,N$7,FALSE)</f>
        <v>182</v>
      </c>
      <c r="O56" s="49">
        <f>VLOOKUP(_xlfn.CONCAT($A$55,$B$56,"In Training Population"),Data!$E$1:$Z$73,O$7,FALSE)</f>
        <v>176</v>
      </c>
      <c r="P56" s="49">
        <f>VLOOKUP(_xlfn.CONCAT($A$55,$B$56,"In Training Population"),Data!$E$1:$Z$73,P$7,FALSE)</f>
        <v>133</v>
      </c>
      <c r="Q56" s="49">
        <f>VLOOKUP(_xlfn.CONCAT($A$55,$B$56,"In Training Population"),Data!$E$1:$Z$73,Q$7,FALSE)</f>
        <v>81</v>
      </c>
      <c r="R56" s="49">
        <f>VLOOKUP(_xlfn.CONCAT($A$55,$B$56,"In Training Population"),Data!$E$1:$Z$73,R$7,FALSE)</f>
        <v>81</v>
      </c>
      <c r="S56" s="49">
        <f>VLOOKUP(_xlfn.CONCAT($A$55,$B$56,"In Training Population"),Data!$E$1:$Z$73,S$7,FALSE)</f>
        <v>64</v>
      </c>
      <c r="T56" s="49">
        <f>VLOOKUP(_xlfn.CONCAT($A$55,$B$56,"In Training Population"),Data!$E$1:$Z$73,T$7,FALSE)</f>
        <v>54</v>
      </c>
      <c r="U56" s="49">
        <f>VLOOKUP(_xlfn.CONCAT($A$55,$B$56,"In Training Population"),Data!$E$1:$Z$73,U$7,FALSE)</f>
        <v>85</v>
      </c>
      <c r="V56" s="49">
        <f>VLOOKUP(_xlfn.CONCAT($A$55,$B$56,"In Training Population"),Data!$E$1:$Z$73,V$7,FALSE)</f>
        <v>100</v>
      </c>
      <c r="W56" s="49">
        <f>VLOOKUP(_xlfn.CONCAT($A$55,$B$56,"In Training Population"),Data!$E$1:$Z$73,W$7,FALSE)</f>
        <v>100</v>
      </c>
      <c r="X56" s="49">
        <f>VLOOKUP(_xlfn.CONCAT($A$55,$B$56,"In Training Population"),Data!$E$1:$Z$73,X$7,FALSE)</f>
        <v>136</v>
      </c>
    </row>
    <row r="57" spans="1:24" x14ac:dyDescent="0.25">
      <c r="A57" s="102"/>
      <c r="B57" s="65" t="s">
        <v>42</v>
      </c>
      <c r="C57" s="66"/>
      <c r="D57" s="85">
        <f>VLOOKUP(_xlfn.CONCAT($A$55,$B$57,"In Training Population"),Data!$E$1:$Z$73,D$7,FALSE)</f>
        <v>149</v>
      </c>
      <c r="E57" s="85">
        <f>VLOOKUP(_xlfn.CONCAT($A$55,$B$57,"In Training Population"),Data!$E$1:$Z$73,E$7,FALSE)</f>
        <v>285</v>
      </c>
      <c r="F57" s="85">
        <f>VLOOKUP(_xlfn.CONCAT($A$55,$B$57,"In Training Population"),Data!$E$1:$Z$73,F$7,FALSE)</f>
        <v>207</v>
      </c>
      <c r="G57" s="85">
        <f>VLOOKUP(_xlfn.CONCAT($A$55,$B$57,"In Training Population"),Data!$E$1:$Z$73,G$7,FALSE)</f>
        <v>198</v>
      </c>
      <c r="H57" s="85">
        <f>VLOOKUP(_xlfn.CONCAT($A$55,$B$57,"In Training Population"),Data!$E$1:$Z$73,H$7,FALSE)</f>
        <v>180</v>
      </c>
      <c r="I57" s="85">
        <f>VLOOKUP(_xlfn.CONCAT($A$55,$B$57,"In Training Population"),Data!$E$1:$Z$73,I$7,FALSE)</f>
        <v>165</v>
      </c>
      <c r="J57" s="85">
        <f>VLOOKUP(_xlfn.CONCAT($A$55,$B$57,"In Training Population"),Data!$E$1:$Z$73,J$7,FALSE)</f>
        <v>150</v>
      </c>
      <c r="K57" s="85">
        <f>VLOOKUP(_xlfn.CONCAT($A$55,$B$57,"In Training Population"),Data!$E$1:$Z$73,K$7,FALSE)</f>
        <v>140</v>
      </c>
      <c r="L57" s="85">
        <f>VLOOKUP(_xlfn.CONCAT($A$55,$B$57,"In Training Population"),Data!$E$1:$Z$73,L$7,FALSE)</f>
        <v>115</v>
      </c>
      <c r="M57" s="85">
        <f>VLOOKUP(_xlfn.CONCAT($A$55,$B$57,"In Training Population"),Data!$E$1:$Z$73,M$7,FALSE)</f>
        <v>153</v>
      </c>
      <c r="N57" s="85">
        <f>VLOOKUP(_xlfn.CONCAT($A$55,$B$57,"In Training Population"),Data!$E$1:$Z$73,N$7,FALSE)</f>
        <v>164</v>
      </c>
      <c r="O57" s="85">
        <f>VLOOKUP(_xlfn.CONCAT($A$55,$B$57,"In Training Population"),Data!$E$1:$Z$73,O$7,FALSE)</f>
        <v>158</v>
      </c>
      <c r="P57" s="85">
        <f>VLOOKUP(_xlfn.CONCAT($A$55,$B$57,"In Training Population"),Data!$E$1:$Z$73,P$7,FALSE)</f>
        <v>124</v>
      </c>
      <c r="Q57" s="85">
        <f>VLOOKUP(_xlfn.CONCAT($A$55,$B$57,"In Training Population"),Data!$E$1:$Z$73,Q$7,FALSE)</f>
        <v>142</v>
      </c>
      <c r="R57" s="85">
        <f>VLOOKUP(_xlfn.CONCAT($A$55,$B$57,"In Training Population"),Data!$E$1:$Z$73,R$7,FALSE)</f>
        <v>174</v>
      </c>
      <c r="S57" s="85">
        <f>VLOOKUP(_xlfn.CONCAT($A$55,$B$57,"In Training Population"),Data!$E$1:$Z$73,S$7,FALSE)</f>
        <v>260</v>
      </c>
      <c r="T57" s="85">
        <f>VLOOKUP(_xlfn.CONCAT($A$55,$B$57,"In Training Population"),Data!$E$1:$Z$73,T$7,FALSE)</f>
        <v>301</v>
      </c>
      <c r="U57" s="85">
        <f>VLOOKUP(_xlfn.CONCAT($A$55,$B$57,"In Training Population"),Data!$E$1:$Z$73,U$7,FALSE)</f>
        <v>305</v>
      </c>
      <c r="V57" s="85">
        <f>VLOOKUP(_xlfn.CONCAT($A$55,$B$57,"In Training Population"),Data!$E$1:$Z$73,V$7,FALSE)</f>
        <v>292</v>
      </c>
      <c r="W57" s="85">
        <f>VLOOKUP(_xlfn.CONCAT($A$55,$B$57,"In Training Population"),Data!$E$1:$Z$73,W$7,FALSE)</f>
        <v>233</v>
      </c>
      <c r="X57" s="85">
        <f>VLOOKUP(_xlfn.CONCAT($A$55,$B$57,"In Training Population"),Data!$E$1:$Z$73,X$7,FALSE)</f>
        <v>183</v>
      </c>
    </row>
    <row r="58" spans="1:24" x14ac:dyDescent="0.25">
      <c r="A58" s="103"/>
      <c r="B58" s="67" t="s">
        <v>3</v>
      </c>
      <c r="C58" s="68"/>
      <c r="D58" s="86">
        <f>VLOOKUP(_xlfn.CONCAT($A$55,$B$58,"In Training Population"),Data!$E$1:$Z$73,D$7,FALSE)</f>
        <v>104</v>
      </c>
      <c r="E58" s="86">
        <f>VLOOKUP(_xlfn.CONCAT($A$55,$B$58,"In Training Population"),Data!$E$1:$Z$73,E$7,FALSE)</f>
        <v>132</v>
      </c>
      <c r="F58" s="86">
        <f>VLOOKUP(_xlfn.CONCAT($A$55,$B$58,"In Training Population"),Data!$E$1:$Z$73,F$7,FALSE)</f>
        <v>121</v>
      </c>
      <c r="G58" s="86">
        <f>VLOOKUP(_xlfn.CONCAT($A$55,$B$58,"In Training Population"),Data!$E$1:$Z$73,G$7,FALSE)</f>
        <v>133</v>
      </c>
      <c r="H58" s="86">
        <f>VLOOKUP(_xlfn.CONCAT($A$55,$B$58,"In Training Population"),Data!$E$1:$Z$73,H$7,FALSE)</f>
        <v>121</v>
      </c>
      <c r="I58" s="86">
        <f>VLOOKUP(_xlfn.CONCAT($A$55,$B$58,"In Training Population"),Data!$E$1:$Z$73,I$7,FALSE)</f>
        <v>125</v>
      </c>
      <c r="J58" s="86">
        <f>VLOOKUP(_xlfn.CONCAT($A$55,$B$58,"In Training Population"),Data!$E$1:$Z$73,J$7,FALSE)</f>
        <v>101</v>
      </c>
      <c r="K58" s="86">
        <f>VLOOKUP(_xlfn.CONCAT($A$55,$B$58,"In Training Population"),Data!$E$1:$Z$73,K$7,FALSE)</f>
        <v>89</v>
      </c>
      <c r="L58" s="86">
        <f>VLOOKUP(_xlfn.CONCAT($A$55,$B$58,"In Training Population"),Data!$E$1:$Z$73,L$7,FALSE)</f>
        <v>81</v>
      </c>
      <c r="M58" s="86">
        <f>VLOOKUP(_xlfn.CONCAT($A$55,$B$58,"In Training Population"),Data!$E$1:$Z$73,M$7,FALSE)</f>
        <v>73</v>
      </c>
      <c r="N58" s="86">
        <f>VLOOKUP(_xlfn.CONCAT($A$55,$B$58,"In Training Population"),Data!$E$1:$Z$73,N$7,FALSE)</f>
        <v>70</v>
      </c>
      <c r="O58" s="86">
        <f>VLOOKUP(_xlfn.CONCAT($A$55,$B$58,"In Training Population"),Data!$E$1:$Z$73,O$7,FALSE)</f>
        <v>57</v>
      </c>
      <c r="P58" s="86">
        <f>VLOOKUP(_xlfn.CONCAT($A$55,$B$58,"In Training Population"),Data!$E$1:$Z$73,P$7,FALSE)</f>
        <v>50</v>
      </c>
      <c r="Q58" s="86">
        <f>VLOOKUP(_xlfn.CONCAT($A$55,$B$58,"In Training Population"),Data!$E$1:$Z$73,Q$7,FALSE)</f>
        <v>61</v>
      </c>
      <c r="R58" s="86">
        <f>VLOOKUP(_xlfn.CONCAT($A$55,$B$58,"In Training Population"),Data!$E$1:$Z$73,R$7,FALSE)</f>
        <v>86</v>
      </c>
      <c r="S58" s="86">
        <f>VLOOKUP(_xlfn.CONCAT($A$55,$B$58,"In Training Population"),Data!$E$1:$Z$73,S$7,FALSE)</f>
        <v>96</v>
      </c>
      <c r="T58" s="86">
        <f>VLOOKUP(_xlfn.CONCAT($A$55,$B$58,"In Training Population"),Data!$E$1:$Z$73,T$7,FALSE)</f>
        <v>116</v>
      </c>
      <c r="U58" s="86">
        <f>VLOOKUP(_xlfn.CONCAT($A$55,$B$58,"In Training Population"),Data!$E$1:$Z$73,U$7,FALSE)</f>
        <v>115</v>
      </c>
      <c r="V58" s="86">
        <f>VLOOKUP(_xlfn.CONCAT($A$55,$B$58,"In Training Population"),Data!$E$1:$Z$73,V$7,FALSE)</f>
        <v>121</v>
      </c>
      <c r="W58" s="86">
        <f>VLOOKUP(_xlfn.CONCAT($A$55,$B$58,"In Training Population"),Data!$E$1:$Z$73,W$7,FALSE)</f>
        <v>134</v>
      </c>
      <c r="X58" s="86">
        <f>VLOOKUP(_xlfn.CONCAT($A$55,$B$58,"In Training Population"),Data!$E$1:$Z$73,X$7,FALSE)</f>
        <v>118</v>
      </c>
    </row>
    <row r="59" spans="1:24" x14ac:dyDescent="0.25">
      <c r="B59" s="39"/>
      <c r="C59" s="40"/>
      <c r="D59" s="34"/>
      <c r="E59" s="34"/>
      <c r="F59" s="34"/>
      <c r="G59" s="34"/>
      <c r="H59" s="34"/>
      <c r="I59" s="34"/>
      <c r="J59" s="34"/>
      <c r="K59" s="34"/>
      <c r="L59" s="34"/>
      <c r="M59" s="34"/>
      <c r="N59" s="34"/>
      <c r="O59" s="34"/>
      <c r="P59" s="34"/>
      <c r="Q59" s="34"/>
      <c r="R59" s="34"/>
      <c r="S59" s="34"/>
      <c r="T59" s="34"/>
      <c r="U59" s="34"/>
      <c r="V59" s="34"/>
      <c r="W59" s="34"/>
    </row>
    <row r="60" spans="1:24" x14ac:dyDescent="0.25">
      <c r="B60" s="39"/>
      <c r="C60" s="40"/>
      <c r="D60" s="34"/>
      <c r="E60" s="34"/>
      <c r="F60" s="34"/>
      <c r="G60" s="34"/>
      <c r="H60" s="34"/>
      <c r="I60" s="34"/>
      <c r="J60" s="34"/>
      <c r="K60" s="34"/>
      <c r="L60" s="34"/>
      <c r="M60" s="34"/>
      <c r="N60" s="34"/>
      <c r="O60" s="34"/>
      <c r="P60" s="34"/>
      <c r="Q60" s="34"/>
      <c r="R60" s="34"/>
      <c r="S60" s="34"/>
      <c r="T60" s="34"/>
      <c r="U60" s="34"/>
      <c r="V60" s="34"/>
      <c r="W60" s="34"/>
    </row>
    <row r="61" spans="1:24" x14ac:dyDescent="0.25">
      <c r="A61" s="26" t="s">
        <v>15</v>
      </c>
      <c r="C61" s="23"/>
      <c r="D61" s="23"/>
    </row>
    <row r="62" spans="1:24" x14ac:dyDescent="0.25">
      <c r="A62" s="27" t="s">
        <v>5</v>
      </c>
      <c r="C62" s="23"/>
      <c r="D62" s="23"/>
    </row>
    <row r="63" spans="1:24" x14ac:dyDescent="0.25">
      <c r="A63" s="27"/>
      <c r="C63" s="23"/>
      <c r="D63" s="23"/>
    </row>
    <row r="64" spans="1:24" s="23" customFormat="1" x14ac:dyDescent="0.25">
      <c r="A64" s="22" t="s">
        <v>4</v>
      </c>
      <c r="E64" s="18"/>
      <c r="F64" s="18"/>
      <c r="G64" s="18"/>
      <c r="H64" s="18"/>
      <c r="I64" s="18"/>
      <c r="J64" s="18"/>
      <c r="K64" s="18"/>
      <c r="L64" s="18"/>
      <c r="M64" s="18"/>
      <c r="N64" s="18"/>
      <c r="O64" s="18"/>
      <c r="P64" s="18"/>
      <c r="Q64" s="18"/>
      <c r="R64" s="18"/>
      <c r="S64" s="18"/>
      <c r="T64" s="18"/>
    </row>
    <row r="65" spans="1:20" s="23" customFormat="1" ht="15.6" x14ac:dyDescent="0.3">
      <c r="A65" s="28" t="s">
        <v>80</v>
      </c>
      <c r="B65" s="28"/>
      <c r="C65" s="18"/>
      <c r="D65" s="18"/>
      <c r="E65" s="18"/>
      <c r="F65" s="18"/>
      <c r="G65" s="18"/>
      <c r="H65" s="18"/>
      <c r="I65" s="18"/>
      <c r="J65" s="18"/>
      <c r="K65" s="18"/>
      <c r="L65" s="18"/>
      <c r="M65" s="18"/>
      <c r="N65" s="18"/>
      <c r="O65" s="18"/>
      <c r="P65" s="18"/>
      <c r="Q65" s="18"/>
      <c r="R65" s="18"/>
      <c r="S65" s="18"/>
      <c r="T65" s="18"/>
    </row>
    <row r="66" spans="1:20" ht="15" customHeight="1" x14ac:dyDescent="0.3">
      <c r="A66" s="28" t="s">
        <v>83</v>
      </c>
      <c r="B66" s="27"/>
    </row>
    <row r="67" spans="1:20" x14ac:dyDescent="0.25">
      <c r="B67" s="27"/>
    </row>
    <row r="68" spans="1:20" x14ac:dyDescent="0.25">
      <c r="B68" s="27"/>
    </row>
    <row r="69" spans="1:20" x14ac:dyDescent="0.25">
      <c r="B69" s="28"/>
    </row>
    <row r="70" spans="1:20" x14ac:dyDescent="0.25">
      <c r="B70" s="27"/>
    </row>
    <row r="71" spans="1:20" x14ac:dyDescent="0.25">
      <c r="B71" s="27"/>
    </row>
    <row r="72" spans="1:20" x14ac:dyDescent="0.25">
      <c r="B72" s="27"/>
      <c r="R72" s="21" t="s">
        <v>20</v>
      </c>
    </row>
    <row r="73" spans="1:20" x14ac:dyDescent="0.25">
      <c r="B73" s="28"/>
    </row>
    <row r="74" spans="1:20" x14ac:dyDescent="0.25">
      <c r="B74" s="27"/>
    </row>
    <row r="75" spans="1:20" x14ac:dyDescent="0.25">
      <c r="B75" s="27"/>
    </row>
    <row r="76" spans="1:20" x14ac:dyDescent="0.25">
      <c r="B76" s="28"/>
    </row>
  </sheetData>
  <sheetProtection formatColumns="0" formatRows="0"/>
  <mergeCells count="14">
    <mergeCell ref="A2:B2"/>
    <mergeCell ref="A55:A58"/>
    <mergeCell ref="B33:B39"/>
    <mergeCell ref="B25:B32"/>
    <mergeCell ref="B17:B24"/>
    <mergeCell ref="B9:B16"/>
    <mergeCell ref="A8:A51"/>
    <mergeCell ref="B8:C8"/>
    <mergeCell ref="B40:B41"/>
    <mergeCell ref="B48:B51"/>
    <mergeCell ref="B54:C54"/>
    <mergeCell ref="B42:B43"/>
    <mergeCell ref="B44:B45"/>
    <mergeCell ref="B46:B47"/>
  </mergeCells>
  <phoneticPr fontId="0" type="noConversion"/>
  <pageMargins left="0.39370078740157483" right="0.39370078740157483" top="0.39370078740157483" bottom="0.39370078740157483" header="0.51181102362204722" footer="0.51181102362204722"/>
  <pageSetup scale="60" orientation="landscape" r:id="rId1"/>
  <headerFooter alignWithMargins="0"/>
  <ignoredErrors>
    <ignoredError sqref="E48:W48 D17:W17 D25:W25 D33:W33 E9:W9 D8:W8 D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DCE6F-72A4-404F-8759-C74131AA5372}">
  <dimension ref="A1:Z73"/>
  <sheetViews>
    <sheetView topLeftCell="C1" zoomScale="115" zoomScaleNormal="115" workbookViewId="0">
      <selection activeCell="C1" sqref="C1"/>
    </sheetView>
  </sheetViews>
  <sheetFormatPr defaultRowHeight="10.199999999999999" x14ac:dyDescent="0.2"/>
  <cols>
    <col min="1" max="1" width="14.7109375" bestFit="1" customWidth="1"/>
    <col min="2" max="2" width="36.28515625" bestFit="1" customWidth="1"/>
    <col min="3" max="3" width="11.28515625" customWidth="1"/>
    <col min="5" max="5" width="65.42578125" bestFit="1" customWidth="1"/>
    <col min="6" max="23" width="9.28515625" style="43"/>
    <col min="24" max="25" width="5" bestFit="1" customWidth="1"/>
  </cols>
  <sheetData>
    <row r="1" spans="1:26" x14ac:dyDescent="0.2">
      <c r="A1" t="s">
        <v>46</v>
      </c>
      <c r="B1" t="s">
        <v>24</v>
      </c>
      <c r="C1" t="s">
        <v>25</v>
      </c>
      <c r="D1" t="s">
        <v>26</v>
      </c>
      <c r="F1">
        <v>2000</v>
      </c>
      <c r="G1">
        <v>2001</v>
      </c>
      <c r="H1">
        <v>2002</v>
      </c>
      <c r="I1">
        <v>2003</v>
      </c>
      <c r="J1">
        <v>2004</v>
      </c>
      <c r="K1">
        <v>2005</v>
      </c>
      <c r="L1">
        <v>2006</v>
      </c>
      <c r="M1">
        <v>2007</v>
      </c>
      <c r="N1">
        <v>2008</v>
      </c>
      <c r="O1">
        <v>2009</v>
      </c>
      <c r="P1">
        <v>2010</v>
      </c>
      <c r="Q1">
        <v>2011</v>
      </c>
      <c r="R1">
        <v>2012</v>
      </c>
      <c r="S1">
        <v>2013</v>
      </c>
      <c r="T1">
        <v>2014</v>
      </c>
      <c r="U1">
        <v>2015</v>
      </c>
      <c r="V1">
        <v>2016</v>
      </c>
      <c r="W1">
        <v>2017</v>
      </c>
      <c r="X1">
        <v>2018</v>
      </c>
      <c r="Y1">
        <v>2019</v>
      </c>
      <c r="Z1">
        <v>2020</v>
      </c>
    </row>
    <row r="2" spans="1:26" x14ac:dyDescent="0.2">
      <c r="A2" t="s">
        <v>52</v>
      </c>
      <c r="B2" t="s">
        <v>27</v>
      </c>
      <c r="C2" t="s">
        <v>28</v>
      </c>
      <c r="D2" t="s">
        <v>29</v>
      </c>
      <c r="E2" t="str">
        <f>_xlfn.CONCAT(A2:D2)</f>
        <v>Pre-RegistrationAdult36 Month DegreeIntake</v>
      </c>
      <c r="F2">
        <v>1828</v>
      </c>
      <c r="G2">
        <v>2061</v>
      </c>
      <c r="H2">
        <v>2152</v>
      </c>
      <c r="I2">
        <v>2204</v>
      </c>
      <c r="J2">
        <v>2205</v>
      </c>
      <c r="K2">
        <v>2190</v>
      </c>
      <c r="L2">
        <v>1976</v>
      </c>
      <c r="M2">
        <v>1996</v>
      </c>
      <c r="N2">
        <v>1981</v>
      </c>
      <c r="O2">
        <v>2102</v>
      </c>
      <c r="P2">
        <v>2038</v>
      </c>
      <c r="Q2">
        <v>1851</v>
      </c>
      <c r="R2">
        <v>1539</v>
      </c>
      <c r="S2">
        <v>1678</v>
      </c>
      <c r="T2">
        <v>1880</v>
      </c>
      <c r="U2">
        <v>1843</v>
      </c>
      <c r="V2">
        <v>1875</v>
      </c>
      <c r="W2">
        <v>1915</v>
      </c>
      <c r="X2">
        <v>1941</v>
      </c>
      <c r="Y2">
        <v>1991</v>
      </c>
      <c r="Z2">
        <v>2417</v>
      </c>
    </row>
    <row r="3" spans="1:26" x14ac:dyDescent="0.2">
      <c r="A3" t="s">
        <v>52</v>
      </c>
      <c r="B3" t="s">
        <v>31</v>
      </c>
      <c r="C3" t="s">
        <v>28</v>
      </c>
      <c r="D3" t="s">
        <v>29</v>
      </c>
      <c r="E3" t="str">
        <f t="shared" ref="E3" si="0">_xlfn.CONCAT(A3:D3)</f>
        <v>Pre-RegistrationMental Health36 Month DegreeIntake</v>
      </c>
      <c r="F3">
        <v>494</v>
      </c>
      <c r="G3">
        <v>501</v>
      </c>
      <c r="H3">
        <v>494</v>
      </c>
      <c r="I3">
        <v>564</v>
      </c>
      <c r="J3">
        <v>536</v>
      </c>
      <c r="K3">
        <v>492</v>
      </c>
      <c r="L3">
        <v>491</v>
      </c>
      <c r="M3">
        <v>503</v>
      </c>
      <c r="N3">
        <v>391</v>
      </c>
      <c r="O3">
        <v>422</v>
      </c>
      <c r="P3">
        <v>410</v>
      </c>
      <c r="Q3">
        <v>377</v>
      </c>
      <c r="R3">
        <v>342</v>
      </c>
      <c r="S3">
        <v>390</v>
      </c>
      <c r="T3">
        <v>405</v>
      </c>
      <c r="U3">
        <v>369</v>
      </c>
      <c r="V3">
        <v>419</v>
      </c>
      <c r="W3">
        <v>393</v>
      </c>
      <c r="X3">
        <v>452</v>
      </c>
      <c r="Y3">
        <v>462</v>
      </c>
      <c r="Z3">
        <v>622</v>
      </c>
    </row>
    <row r="4" spans="1:26" x14ac:dyDescent="0.2">
      <c r="A4" t="s">
        <v>52</v>
      </c>
      <c r="B4" t="s">
        <v>21</v>
      </c>
      <c r="C4" t="s">
        <v>28</v>
      </c>
      <c r="D4" t="s">
        <v>56</v>
      </c>
      <c r="E4" t="str">
        <f t="shared" ref="E4:E35" si="1">_xlfn.CONCAT(A4:D4)</f>
        <v>Pre-RegistrationMidwifery36 Month DegreeIn Training Population</v>
      </c>
      <c r="F4">
        <v>491</v>
      </c>
      <c r="G4">
        <v>523</v>
      </c>
      <c r="H4">
        <v>557</v>
      </c>
      <c r="I4">
        <v>566</v>
      </c>
      <c r="J4">
        <v>529</v>
      </c>
      <c r="K4">
        <v>514</v>
      </c>
      <c r="L4">
        <v>505</v>
      </c>
      <c r="M4">
        <v>519</v>
      </c>
      <c r="N4">
        <v>552</v>
      </c>
      <c r="O4">
        <v>566</v>
      </c>
      <c r="P4">
        <v>583</v>
      </c>
      <c r="Q4">
        <v>518</v>
      </c>
      <c r="R4">
        <v>434</v>
      </c>
      <c r="S4">
        <v>369</v>
      </c>
      <c r="T4">
        <v>411</v>
      </c>
      <c r="U4">
        <v>478</v>
      </c>
      <c r="V4">
        <v>493</v>
      </c>
      <c r="W4">
        <v>500</v>
      </c>
      <c r="X4">
        <v>540</v>
      </c>
      <c r="Y4">
        <v>609</v>
      </c>
      <c r="Z4">
        <v>702</v>
      </c>
    </row>
    <row r="5" spans="1:26" x14ac:dyDescent="0.2">
      <c r="A5" t="s">
        <v>52</v>
      </c>
      <c r="B5" t="s">
        <v>35</v>
      </c>
      <c r="C5" t="s">
        <v>28</v>
      </c>
      <c r="D5" t="s">
        <v>29</v>
      </c>
      <c r="E5" t="str">
        <f t="shared" si="1"/>
        <v>Pre-RegistrationChildren's36 Month DegreeIntake</v>
      </c>
      <c r="F5">
        <v>220</v>
      </c>
      <c r="G5">
        <v>229</v>
      </c>
      <c r="H5">
        <v>216</v>
      </c>
      <c r="I5">
        <v>209</v>
      </c>
      <c r="J5">
        <v>191</v>
      </c>
      <c r="K5">
        <v>176</v>
      </c>
      <c r="L5">
        <v>170</v>
      </c>
      <c r="M5">
        <v>159</v>
      </c>
      <c r="N5">
        <v>204</v>
      </c>
      <c r="O5">
        <v>207</v>
      </c>
      <c r="P5">
        <v>206</v>
      </c>
      <c r="Q5">
        <v>195</v>
      </c>
      <c r="R5">
        <v>196</v>
      </c>
      <c r="S5">
        <v>210</v>
      </c>
      <c r="T5">
        <v>218</v>
      </c>
      <c r="U5">
        <v>271</v>
      </c>
      <c r="V5">
        <v>236</v>
      </c>
      <c r="W5">
        <v>265</v>
      </c>
      <c r="X5">
        <v>275</v>
      </c>
      <c r="Y5">
        <v>295</v>
      </c>
      <c r="Z5">
        <v>360</v>
      </c>
    </row>
    <row r="6" spans="1:26" x14ac:dyDescent="0.2">
      <c r="A6" t="s">
        <v>52</v>
      </c>
      <c r="B6" t="s">
        <v>37</v>
      </c>
      <c r="C6" t="s">
        <v>28</v>
      </c>
      <c r="D6" t="s">
        <v>29</v>
      </c>
      <c r="E6" t="str">
        <f t="shared" si="1"/>
        <v>Pre-RegistrationLearning Disabilities36 Month DegreeIntake</v>
      </c>
      <c r="F6">
        <v>65</v>
      </c>
      <c r="G6">
        <v>50</v>
      </c>
      <c r="H6">
        <v>66</v>
      </c>
      <c r="I6">
        <v>65</v>
      </c>
      <c r="J6">
        <v>67</v>
      </c>
      <c r="K6">
        <v>42</v>
      </c>
      <c r="L6">
        <v>51</v>
      </c>
      <c r="M6">
        <v>27</v>
      </c>
      <c r="N6">
        <v>34</v>
      </c>
      <c r="O6">
        <v>54</v>
      </c>
      <c r="P6">
        <v>67</v>
      </c>
      <c r="Q6">
        <v>57</v>
      </c>
      <c r="R6">
        <v>92</v>
      </c>
      <c r="S6">
        <v>77</v>
      </c>
      <c r="T6">
        <v>100</v>
      </c>
      <c r="U6">
        <v>87</v>
      </c>
      <c r="V6">
        <v>99</v>
      </c>
      <c r="W6">
        <v>123</v>
      </c>
      <c r="X6">
        <v>89</v>
      </c>
      <c r="Y6">
        <v>117</v>
      </c>
      <c r="Z6">
        <v>132</v>
      </c>
    </row>
    <row r="7" spans="1:26" x14ac:dyDescent="0.2">
      <c r="A7" t="s">
        <v>52</v>
      </c>
      <c r="B7" t="s">
        <v>27</v>
      </c>
      <c r="C7" t="s">
        <v>28</v>
      </c>
      <c r="D7" t="s">
        <v>56</v>
      </c>
      <c r="E7" t="str">
        <f t="shared" si="1"/>
        <v>Pre-RegistrationAdult36 Month DegreeIn Training Population</v>
      </c>
      <c r="F7">
        <v>4378</v>
      </c>
      <c r="G7">
        <v>4700</v>
      </c>
      <c r="H7">
        <v>5077</v>
      </c>
      <c r="I7">
        <v>5359</v>
      </c>
      <c r="J7">
        <v>5540</v>
      </c>
      <c r="K7">
        <v>5693</v>
      </c>
      <c r="L7">
        <v>5777</v>
      </c>
      <c r="M7">
        <v>5525</v>
      </c>
      <c r="N7">
        <v>5374</v>
      </c>
      <c r="O7">
        <v>5586</v>
      </c>
      <c r="P7">
        <v>5771</v>
      </c>
      <c r="Q7">
        <v>6160</v>
      </c>
      <c r="R7">
        <v>5671</v>
      </c>
      <c r="S7">
        <v>5428</v>
      </c>
      <c r="T7">
        <v>5306</v>
      </c>
      <c r="U7">
        <v>5527</v>
      </c>
      <c r="V7">
        <v>5773</v>
      </c>
      <c r="W7">
        <v>5963</v>
      </c>
      <c r="X7">
        <v>6243</v>
      </c>
      <c r="Y7">
        <v>6478</v>
      </c>
      <c r="Z7">
        <v>7289</v>
      </c>
    </row>
    <row r="8" spans="1:26" x14ac:dyDescent="0.2">
      <c r="A8" t="s">
        <v>52</v>
      </c>
      <c r="B8" t="s">
        <v>35</v>
      </c>
      <c r="C8" t="s">
        <v>28</v>
      </c>
      <c r="D8" t="s">
        <v>56</v>
      </c>
      <c r="E8" t="str">
        <f t="shared" si="1"/>
        <v>Pre-RegistrationChildren's36 Month DegreeIn Training Population</v>
      </c>
      <c r="F8">
        <v>551</v>
      </c>
      <c r="G8">
        <v>530</v>
      </c>
      <c r="H8">
        <v>560</v>
      </c>
      <c r="I8">
        <v>557</v>
      </c>
      <c r="J8">
        <v>555</v>
      </c>
      <c r="K8">
        <v>502</v>
      </c>
      <c r="L8">
        <v>500</v>
      </c>
      <c r="M8">
        <v>486</v>
      </c>
      <c r="N8">
        <v>522</v>
      </c>
      <c r="O8">
        <v>566</v>
      </c>
      <c r="P8">
        <v>603</v>
      </c>
      <c r="Q8">
        <v>626</v>
      </c>
      <c r="R8">
        <v>604</v>
      </c>
      <c r="S8">
        <v>604</v>
      </c>
      <c r="T8">
        <v>611</v>
      </c>
      <c r="U8">
        <v>677</v>
      </c>
      <c r="V8">
        <v>707</v>
      </c>
      <c r="W8">
        <v>758</v>
      </c>
      <c r="X8">
        <v>772</v>
      </c>
      <c r="Y8">
        <v>842</v>
      </c>
      <c r="Z8">
        <v>977</v>
      </c>
    </row>
    <row r="9" spans="1:26" x14ac:dyDescent="0.2">
      <c r="A9" t="s">
        <v>52</v>
      </c>
      <c r="B9" t="s">
        <v>37</v>
      </c>
      <c r="C9" t="s">
        <v>28</v>
      </c>
      <c r="D9" t="s">
        <v>56</v>
      </c>
      <c r="E9" t="str">
        <f t="shared" si="1"/>
        <v>Pre-RegistrationLearning Disabilities36 Month DegreeIn Training Population</v>
      </c>
      <c r="F9">
        <v>175</v>
      </c>
      <c r="G9">
        <v>148</v>
      </c>
      <c r="H9">
        <v>150</v>
      </c>
      <c r="I9">
        <v>137</v>
      </c>
      <c r="J9">
        <v>148</v>
      </c>
      <c r="K9">
        <v>124</v>
      </c>
      <c r="L9">
        <v>132</v>
      </c>
      <c r="M9">
        <v>97</v>
      </c>
      <c r="N9">
        <v>93</v>
      </c>
      <c r="O9">
        <v>101</v>
      </c>
      <c r="P9">
        <v>143</v>
      </c>
      <c r="Q9">
        <v>165</v>
      </c>
      <c r="R9">
        <v>210</v>
      </c>
      <c r="S9">
        <v>222</v>
      </c>
      <c r="T9">
        <v>272</v>
      </c>
      <c r="U9">
        <v>274</v>
      </c>
      <c r="V9">
        <v>299</v>
      </c>
      <c r="W9">
        <v>337</v>
      </c>
      <c r="X9">
        <v>345</v>
      </c>
      <c r="Y9">
        <v>382</v>
      </c>
      <c r="Z9">
        <v>430</v>
      </c>
    </row>
    <row r="10" spans="1:26" x14ac:dyDescent="0.2">
      <c r="A10" t="s">
        <v>52</v>
      </c>
      <c r="B10" t="s">
        <v>31</v>
      </c>
      <c r="C10" t="s">
        <v>28</v>
      </c>
      <c r="D10" t="s">
        <v>56</v>
      </c>
      <c r="E10" t="str">
        <f t="shared" si="1"/>
        <v>Pre-RegistrationMental Health36 Month DegreeIn Training Population</v>
      </c>
      <c r="F10">
        <v>1106</v>
      </c>
      <c r="G10">
        <v>1136</v>
      </c>
      <c r="H10">
        <v>1141</v>
      </c>
      <c r="I10">
        <v>1233</v>
      </c>
      <c r="J10">
        <v>1252</v>
      </c>
      <c r="K10">
        <v>1303</v>
      </c>
      <c r="L10">
        <v>1265</v>
      </c>
      <c r="M10">
        <v>1221</v>
      </c>
      <c r="N10">
        <v>1249</v>
      </c>
      <c r="O10">
        <v>1226</v>
      </c>
      <c r="P10">
        <v>1248</v>
      </c>
      <c r="Q10">
        <v>1193</v>
      </c>
      <c r="R10">
        <v>1097</v>
      </c>
      <c r="S10">
        <v>1079</v>
      </c>
      <c r="T10">
        <v>1109</v>
      </c>
      <c r="U10">
        <v>1145</v>
      </c>
      <c r="V10">
        <v>1183</v>
      </c>
      <c r="W10">
        <v>1219</v>
      </c>
      <c r="X10">
        <v>1322</v>
      </c>
      <c r="Y10">
        <v>1411</v>
      </c>
      <c r="Z10">
        <v>1703</v>
      </c>
    </row>
    <row r="11" spans="1:26" x14ac:dyDescent="0.2">
      <c r="A11" t="s">
        <v>52</v>
      </c>
      <c r="B11" t="s">
        <v>21</v>
      </c>
      <c r="C11" t="s">
        <v>38</v>
      </c>
      <c r="D11" t="s">
        <v>56</v>
      </c>
      <c r="E11" t="str">
        <f t="shared" si="1"/>
        <v>Pre-RegistrationMidwiferyMasters DegreeIn Training Population</v>
      </c>
      <c r="F11">
        <v>0</v>
      </c>
      <c r="G11">
        <v>0</v>
      </c>
      <c r="H11">
        <v>0</v>
      </c>
      <c r="I11">
        <v>0</v>
      </c>
      <c r="J11">
        <v>0</v>
      </c>
      <c r="K11">
        <v>0</v>
      </c>
      <c r="L11">
        <v>0</v>
      </c>
      <c r="M11">
        <v>0</v>
      </c>
      <c r="N11">
        <v>0</v>
      </c>
      <c r="O11">
        <v>0</v>
      </c>
      <c r="P11">
        <v>0</v>
      </c>
      <c r="Q11">
        <v>0</v>
      </c>
      <c r="R11">
        <v>0</v>
      </c>
      <c r="S11">
        <v>11</v>
      </c>
      <c r="T11">
        <v>23</v>
      </c>
      <c r="U11">
        <v>38</v>
      </c>
      <c r="V11">
        <v>47</v>
      </c>
      <c r="W11">
        <v>67</v>
      </c>
      <c r="X11">
        <v>75</v>
      </c>
      <c r="Y11">
        <v>103</v>
      </c>
      <c r="Z11">
        <v>140</v>
      </c>
    </row>
    <row r="12" spans="1:26" x14ac:dyDescent="0.2">
      <c r="A12" t="s">
        <v>52</v>
      </c>
      <c r="B12" t="s">
        <v>27</v>
      </c>
      <c r="C12" t="s">
        <v>33</v>
      </c>
      <c r="D12" t="s">
        <v>29</v>
      </c>
      <c r="E12" t="str">
        <f t="shared" si="1"/>
        <v>Pre-RegistrationAdultConversion Course for Registered 1st Level NursesIntake</v>
      </c>
      <c r="F12">
        <v>366</v>
      </c>
      <c r="G12">
        <v>343</v>
      </c>
      <c r="H12">
        <v>339</v>
      </c>
      <c r="I12">
        <v>266</v>
      </c>
      <c r="J12">
        <v>86</v>
      </c>
      <c r="K12">
        <v>133</v>
      </c>
      <c r="L12">
        <v>60</v>
      </c>
      <c r="M12">
        <v>60</v>
      </c>
      <c r="N12">
        <v>51</v>
      </c>
      <c r="O12">
        <v>39</v>
      </c>
      <c r="P12">
        <v>60</v>
      </c>
      <c r="Q12">
        <v>36</v>
      </c>
      <c r="R12">
        <v>30</v>
      </c>
      <c r="S12">
        <v>35</v>
      </c>
      <c r="T12">
        <v>31</v>
      </c>
      <c r="U12">
        <v>23</v>
      </c>
      <c r="V12">
        <v>1</v>
      </c>
      <c r="W12">
        <v>0</v>
      </c>
      <c r="X12">
        <v>0</v>
      </c>
      <c r="Y12">
        <v>0</v>
      </c>
      <c r="Z12">
        <v>0</v>
      </c>
    </row>
    <row r="13" spans="1:26" x14ac:dyDescent="0.2">
      <c r="A13" t="s">
        <v>52</v>
      </c>
      <c r="B13" t="s">
        <v>31</v>
      </c>
      <c r="C13" t="s">
        <v>33</v>
      </c>
      <c r="D13" t="s">
        <v>29</v>
      </c>
      <c r="E13" t="str">
        <f t="shared" si="1"/>
        <v>Pre-RegistrationMental HealthConversion Course for Registered 1st Level NursesIntake</v>
      </c>
      <c r="F13">
        <v>76</v>
      </c>
      <c r="G13">
        <v>70</v>
      </c>
      <c r="H13">
        <v>88</v>
      </c>
      <c r="I13">
        <v>69</v>
      </c>
      <c r="J13">
        <v>30</v>
      </c>
      <c r="K13">
        <v>37</v>
      </c>
      <c r="L13">
        <v>33</v>
      </c>
      <c r="M13">
        <v>60</v>
      </c>
      <c r="N13">
        <v>34</v>
      </c>
      <c r="O13">
        <v>23</v>
      </c>
      <c r="P13">
        <v>26</v>
      </c>
      <c r="Q13">
        <v>9</v>
      </c>
      <c r="R13">
        <v>7</v>
      </c>
      <c r="S13">
        <v>6</v>
      </c>
      <c r="T13">
        <v>10</v>
      </c>
      <c r="U13">
        <v>8</v>
      </c>
      <c r="V13">
        <v>0</v>
      </c>
      <c r="W13">
        <v>0</v>
      </c>
      <c r="X13">
        <v>0</v>
      </c>
      <c r="Y13">
        <v>0</v>
      </c>
      <c r="Z13">
        <v>0</v>
      </c>
    </row>
    <row r="14" spans="1:26" x14ac:dyDescent="0.2">
      <c r="A14" t="s">
        <v>52</v>
      </c>
      <c r="B14" t="s">
        <v>37</v>
      </c>
      <c r="C14" t="s">
        <v>33</v>
      </c>
      <c r="D14" t="s">
        <v>29</v>
      </c>
      <c r="E14" t="str">
        <f t="shared" si="1"/>
        <v>Pre-RegistrationLearning DisabilitiesConversion Course for Registered 1st Level NursesIntake</v>
      </c>
      <c r="F14">
        <v>9</v>
      </c>
      <c r="G14">
        <v>12</v>
      </c>
      <c r="H14">
        <v>4</v>
      </c>
      <c r="I14">
        <v>2</v>
      </c>
      <c r="J14">
        <v>5</v>
      </c>
      <c r="K14">
        <v>4</v>
      </c>
      <c r="L14">
        <v>6</v>
      </c>
      <c r="M14">
        <v>5</v>
      </c>
      <c r="N14">
        <v>5</v>
      </c>
      <c r="O14">
        <v>4</v>
      </c>
      <c r="P14">
        <v>2</v>
      </c>
      <c r="Q14">
        <v>4</v>
      </c>
      <c r="R14">
        <v>6</v>
      </c>
      <c r="S14">
        <v>7</v>
      </c>
      <c r="T14">
        <v>3</v>
      </c>
      <c r="U14">
        <v>5</v>
      </c>
      <c r="V14">
        <v>0</v>
      </c>
      <c r="W14">
        <v>0</v>
      </c>
      <c r="X14">
        <v>0</v>
      </c>
      <c r="Y14">
        <v>0</v>
      </c>
      <c r="Z14">
        <v>0</v>
      </c>
    </row>
    <row r="15" spans="1:26" x14ac:dyDescent="0.2">
      <c r="A15" t="s">
        <v>52</v>
      </c>
      <c r="B15" t="s">
        <v>35</v>
      </c>
      <c r="C15" t="s">
        <v>33</v>
      </c>
      <c r="D15" t="s">
        <v>29</v>
      </c>
      <c r="E15" t="str">
        <f t="shared" si="1"/>
        <v>Pre-RegistrationChildren'sConversion Course for Registered 1st Level NursesIntake</v>
      </c>
      <c r="F15">
        <v>13</v>
      </c>
      <c r="G15">
        <v>28</v>
      </c>
      <c r="H15">
        <v>11</v>
      </c>
      <c r="I15">
        <v>8</v>
      </c>
      <c r="J15">
        <v>11</v>
      </c>
      <c r="K15">
        <v>3</v>
      </c>
      <c r="L15">
        <v>7</v>
      </c>
      <c r="M15">
        <v>10</v>
      </c>
      <c r="N15">
        <v>12</v>
      </c>
      <c r="O15">
        <v>10</v>
      </c>
      <c r="P15">
        <v>13</v>
      </c>
      <c r="Q15">
        <v>6</v>
      </c>
      <c r="R15">
        <v>6</v>
      </c>
      <c r="S15">
        <v>3</v>
      </c>
      <c r="T15">
        <v>6</v>
      </c>
      <c r="U15">
        <v>3</v>
      </c>
      <c r="V15">
        <v>0</v>
      </c>
      <c r="W15">
        <v>0</v>
      </c>
      <c r="X15">
        <v>0</v>
      </c>
      <c r="Y15">
        <v>0</v>
      </c>
      <c r="Z15">
        <v>0</v>
      </c>
    </row>
    <row r="16" spans="1:26" x14ac:dyDescent="0.2">
      <c r="A16" t="s">
        <v>52</v>
      </c>
      <c r="B16" t="s">
        <v>27</v>
      </c>
      <c r="C16" t="s">
        <v>33</v>
      </c>
      <c r="D16" t="s">
        <v>56</v>
      </c>
      <c r="E16" t="str">
        <f t="shared" si="1"/>
        <v>Pre-RegistrationAdultConversion Course for Registered 1st Level NursesIn Training Population</v>
      </c>
      <c r="F16">
        <v>591</v>
      </c>
      <c r="G16">
        <v>564</v>
      </c>
      <c r="H16">
        <v>607</v>
      </c>
      <c r="I16">
        <v>467</v>
      </c>
      <c r="J16">
        <v>374</v>
      </c>
      <c r="K16">
        <v>305</v>
      </c>
      <c r="L16">
        <v>187</v>
      </c>
      <c r="M16">
        <v>121</v>
      </c>
      <c r="N16">
        <v>118</v>
      </c>
      <c r="O16">
        <v>102</v>
      </c>
      <c r="P16">
        <v>87</v>
      </c>
      <c r="Q16">
        <v>88</v>
      </c>
      <c r="R16">
        <v>80</v>
      </c>
      <c r="S16">
        <v>66</v>
      </c>
      <c r="T16">
        <v>67</v>
      </c>
      <c r="U16">
        <v>57</v>
      </c>
      <c r="V16">
        <v>25</v>
      </c>
      <c r="W16">
        <v>3</v>
      </c>
      <c r="X16">
        <v>1</v>
      </c>
      <c r="Y16">
        <v>1</v>
      </c>
      <c r="Z16">
        <v>1</v>
      </c>
    </row>
    <row r="17" spans="1:26" x14ac:dyDescent="0.2">
      <c r="A17" t="s">
        <v>52</v>
      </c>
      <c r="B17" t="s">
        <v>35</v>
      </c>
      <c r="C17" t="s">
        <v>33</v>
      </c>
      <c r="D17" t="s">
        <v>56</v>
      </c>
      <c r="E17" t="str">
        <f t="shared" si="1"/>
        <v>Pre-RegistrationChildren'sConversion Course for Registered 1st Level NursesIn Training Population</v>
      </c>
      <c r="F17">
        <v>36</v>
      </c>
      <c r="G17">
        <v>24</v>
      </c>
      <c r="H17">
        <v>28</v>
      </c>
      <c r="I17">
        <v>13</v>
      </c>
      <c r="J17">
        <v>10</v>
      </c>
      <c r="K17">
        <v>15</v>
      </c>
      <c r="L17">
        <v>11</v>
      </c>
      <c r="M17">
        <v>9</v>
      </c>
      <c r="N17">
        <v>13</v>
      </c>
      <c r="O17">
        <v>19</v>
      </c>
      <c r="P17">
        <v>14</v>
      </c>
      <c r="Q17">
        <v>19</v>
      </c>
      <c r="R17">
        <v>12</v>
      </c>
      <c r="S17">
        <v>9</v>
      </c>
      <c r="T17">
        <v>9</v>
      </c>
      <c r="U17">
        <v>9</v>
      </c>
      <c r="V17">
        <v>3</v>
      </c>
      <c r="W17">
        <v>0</v>
      </c>
      <c r="X17">
        <v>0</v>
      </c>
      <c r="Y17">
        <v>0</v>
      </c>
      <c r="Z17">
        <v>0</v>
      </c>
    </row>
    <row r="18" spans="1:26" x14ac:dyDescent="0.2">
      <c r="A18" t="s">
        <v>52</v>
      </c>
      <c r="B18" t="s">
        <v>37</v>
      </c>
      <c r="C18" t="s">
        <v>33</v>
      </c>
      <c r="D18" t="s">
        <v>56</v>
      </c>
      <c r="E18" t="str">
        <f t="shared" si="1"/>
        <v>Pre-RegistrationLearning DisabilitiesConversion Course for Registered 1st Level NursesIn Training Population</v>
      </c>
      <c r="F18">
        <v>26</v>
      </c>
      <c r="G18">
        <v>22</v>
      </c>
      <c r="H18">
        <v>16</v>
      </c>
      <c r="I18">
        <v>5</v>
      </c>
      <c r="J18">
        <v>7</v>
      </c>
      <c r="K18">
        <v>7</v>
      </c>
      <c r="L18">
        <v>11</v>
      </c>
      <c r="M18">
        <v>7</v>
      </c>
      <c r="N18">
        <v>6</v>
      </c>
      <c r="O18">
        <v>7</v>
      </c>
      <c r="P18">
        <v>4</v>
      </c>
      <c r="Q18">
        <v>7</v>
      </c>
      <c r="R18">
        <v>10</v>
      </c>
      <c r="S18">
        <v>8</v>
      </c>
      <c r="T18">
        <v>9</v>
      </c>
      <c r="U18">
        <v>8</v>
      </c>
      <c r="V18">
        <v>4</v>
      </c>
      <c r="W18">
        <v>2</v>
      </c>
      <c r="X18">
        <v>1</v>
      </c>
      <c r="Y18">
        <v>1</v>
      </c>
      <c r="Z18">
        <v>1</v>
      </c>
    </row>
    <row r="19" spans="1:26" x14ac:dyDescent="0.2">
      <c r="A19" t="s">
        <v>52</v>
      </c>
      <c r="B19" t="s">
        <v>31</v>
      </c>
      <c r="C19" t="s">
        <v>33</v>
      </c>
      <c r="D19" t="s">
        <v>56</v>
      </c>
      <c r="E19" t="str">
        <f t="shared" si="1"/>
        <v>Pre-RegistrationMental HealthConversion Course for Registered 1st Level NursesIn Training Population</v>
      </c>
      <c r="F19">
        <v>113</v>
      </c>
      <c r="G19">
        <v>114</v>
      </c>
      <c r="H19">
        <v>137</v>
      </c>
      <c r="I19">
        <v>124</v>
      </c>
      <c r="J19">
        <v>99</v>
      </c>
      <c r="K19">
        <v>72</v>
      </c>
      <c r="L19">
        <v>64</v>
      </c>
      <c r="M19">
        <v>74</v>
      </c>
      <c r="N19">
        <v>82</v>
      </c>
      <c r="O19">
        <v>61</v>
      </c>
      <c r="P19">
        <v>59</v>
      </c>
      <c r="Q19">
        <v>36</v>
      </c>
      <c r="R19">
        <v>17</v>
      </c>
      <c r="S19">
        <v>12</v>
      </c>
      <c r="T19">
        <v>16</v>
      </c>
      <c r="U19">
        <v>18</v>
      </c>
      <c r="V19">
        <v>9</v>
      </c>
      <c r="W19">
        <v>1</v>
      </c>
      <c r="X19">
        <v>1</v>
      </c>
      <c r="Y19">
        <v>0</v>
      </c>
      <c r="Z19">
        <v>0</v>
      </c>
    </row>
    <row r="20" spans="1:26" x14ac:dyDescent="0.2">
      <c r="A20" t="s">
        <v>52</v>
      </c>
      <c r="B20" t="s">
        <v>27</v>
      </c>
      <c r="C20" t="s">
        <v>34</v>
      </c>
      <c r="D20" t="s">
        <v>29</v>
      </c>
      <c r="E20" t="str">
        <f t="shared" si="1"/>
        <v>Pre-RegistrationAdultHonours Degree CourseIntake</v>
      </c>
      <c r="F20">
        <v>258</v>
      </c>
      <c r="G20">
        <v>247</v>
      </c>
      <c r="H20">
        <v>264</v>
      </c>
      <c r="I20">
        <v>254</v>
      </c>
      <c r="J20">
        <v>280</v>
      </c>
      <c r="K20">
        <v>297</v>
      </c>
      <c r="L20">
        <v>290</v>
      </c>
      <c r="M20">
        <v>265</v>
      </c>
      <c r="N20">
        <v>279</v>
      </c>
      <c r="O20">
        <v>274</v>
      </c>
      <c r="P20">
        <v>322</v>
      </c>
      <c r="Q20">
        <v>256</v>
      </c>
      <c r="R20">
        <v>260</v>
      </c>
      <c r="S20">
        <v>202</v>
      </c>
      <c r="T20">
        <v>206</v>
      </c>
      <c r="U20">
        <v>167</v>
      </c>
      <c r="V20">
        <v>198</v>
      </c>
      <c r="W20">
        <v>253</v>
      </c>
      <c r="X20">
        <v>279</v>
      </c>
      <c r="Y20">
        <v>392</v>
      </c>
      <c r="Z20">
        <v>328</v>
      </c>
    </row>
    <row r="21" spans="1:26" x14ac:dyDescent="0.2">
      <c r="A21" t="s">
        <v>52</v>
      </c>
      <c r="B21" t="s">
        <v>31</v>
      </c>
      <c r="C21" t="s">
        <v>34</v>
      </c>
      <c r="D21" t="s">
        <v>29</v>
      </c>
      <c r="E21" t="str">
        <f t="shared" si="1"/>
        <v>Pre-RegistrationMental HealthHonours Degree CourseIntake</v>
      </c>
      <c r="F21">
        <v>11</v>
      </c>
      <c r="G21">
        <v>15</v>
      </c>
      <c r="H21">
        <v>8</v>
      </c>
      <c r="I21">
        <v>8</v>
      </c>
      <c r="J21">
        <v>5</v>
      </c>
      <c r="K21">
        <v>4</v>
      </c>
      <c r="L21">
        <v>5</v>
      </c>
      <c r="M21">
        <v>11</v>
      </c>
      <c r="N21">
        <v>4</v>
      </c>
      <c r="O21">
        <v>20</v>
      </c>
      <c r="P21">
        <v>20</v>
      </c>
      <c r="Q21">
        <v>28</v>
      </c>
      <c r="R21">
        <v>27</v>
      </c>
      <c r="S21">
        <v>38</v>
      </c>
      <c r="T21">
        <v>43</v>
      </c>
      <c r="U21">
        <v>37</v>
      </c>
      <c r="V21">
        <v>51</v>
      </c>
      <c r="W21">
        <v>57</v>
      </c>
      <c r="X21">
        <v>70</v>
      </c>
      <c r="Y21">
        <v>121</v>
      </c>
      <c r="Z21">
        <v>136</v>
      </c>
    </row>
    <row r="22" spans="1:26" x14ac:dyDescent="0.2">
      <c r="A22" t="s">
        <v>52</v>
      </c>
      <c r="B22" t="s">
        <v>35</v>
      </c>
      <c r="C22" t="s">
        <v>34</v>
      </c>
      <c r="D22" t="s">
        <v>29</v>
      </c>
      <c r="E22" t="str">
        <f t="shared" si="1"/>
        <v>Pre-RegistrationChildren'sHonours Degree CourseIntake</v>
      </c>
      <c r="F22">
        <v>0</v>
      </c>
      <c r="G22">
        <v>0</v>
      </c>
      <c r="H22">
        <v>0</v>
      </c>
      <c r="I22">
        <v>11</v>
      </c>
      <c r="J22">
        <v>1</v>
      </c>
      <c r="K22">
        <v>0</v>
      </c>
      <c r="L22">
        <v>0</v>
      </c>
      <c r="M22">
        <v>0</v>
      </c>
      <c r="N22">
        <v>0</v>
      </c>
      <c r="O22">
        <v>0</v>
      </c>
      <c r="P22">
        <v>0</v>
      </c>
      <c r="Q22">
        <v>0</v>
      </c>
      <c r="R22">
        <v>0</v>
      </c>
      <c r="S22">
        <v>0</v>
      </c>
      <c r="T22">
        <v>0</v>
      </c>
      <c r="U22">
        <v>27</v>
      </c>
      <c r="V22">
        <v>11</v>
      </c>
      <c r="W22">
        <v>15</v>
      </c>
      <c r="X22">
        <v>12</v>
      </c>
      <c r="Y22">
        <v>18</v>
      </c>
      <c r="Z22">
        <v>25</v>
      </c>
    </row>
    <row r="23" spans="1:26" x14ac:dyDescent="0.2">
      <c r="A23" t="s">
        <v>52</v>
      </c>
      <c r="B23" t="s">
        <v>40</v>
      </c>
      <c r="C23" t="s">
        <v>34</v>
      </c>
      <c r="D23" t="s">
        <v>29</v>
      </c>
      <c r="E23" t="str">
        <f t="shared" si="1"/>
        <v>Pre-RegistrationChildren's &amp; Learning Disabilities dual awardHonours Degree CourseIntake</v>
      </c>
      <c r="F23">
        <v>0</v>
      </c>
      <c r="G23">
        <v>0</v>
      </c>
      <c r="H23">
        <v>0</v>
      </c>
      <c r="I23">
        <v>0</v>
      </c>
      <c r="J23">
        <v>0</v>
      </c>
      <c r="K23">
        <v>0</v>
      </c>
      <c r="L23">
        <v>0</v>
      </c>
      <c r="M23">
        <v>0</v>
      </c>
      <c r="N23">
        <v>0</v>
      </c>
      <c r="O23">
        <v>0</v>
      </c>
      <c r="P23">
        <v>0</v>
      </c>
      <c r="Q23">
        <v>0</v>
      </c>
      <c r="R23">
        <v>0</v>
      </c>
      <c r="S23">
        <v>0</v>
      </c>
      <c r="T23">
        <v>0</v>
      </c>
      <c r="U23">
        <v>4</v>
      </c>
      <c r="V23">
        <v>9</v>
      </c>
      <c r="W23">
        <v>10</v>
      </c>
      <c r="X23">
        <v>9</v>
      </c>
      <c r="Y23">
        <v>10</v>
      </c>
      <c r="Z23">
        <v>0</v>
      </c>
    </row>
    <row r="24" spans="1:26" x14ac:dyDescent="0.2">
      <c r="A24" t="s">
        <v>52</v>
      </c>
      <c r="B24" t="s">
        <v>37</v>
      </c>
      <c r="C24" t="s">
        <v>34</v>
      </c>
      <c r="D24" t="s">
        <v>29</v>
      </c>
      <c r="E24" t="str">
        <f t="shared" si="1"/>
        <v>Pre-RegistrationLearning DisabilitiesHonours Degree CourseIntake</v>
      </c>
      <c r="F24">
        <v>0</v>
      </c>
      <c r="G24">
        <v>0</v>
      </c>
      <c r="H24">
        <v>0</v>
      </c>
      <c r="I24">
        <v>0</v>
      </c>
      <c r="J24">
        <v>0</v>
      </c>
      <c r="K24">
        <v>0</v>
      </c>
      <c r="L24">
        <v>0</v>
      </c>
      <c r="M24">
        <v>0</v>
      </c>
      <c r="N24">
        <v>0</v>
      </c>
      <c r="O24">
        <v>0</v>
      </c>
      <c r="P24">
        <v>0</v>
      </c>
      <c r="Q24">
        <v>0</v>
      </c>
      <c r="R24">
        <v>0</v>
      </c>
      <c r="S24">
        <v>0</v>
      </c>
      <c r="T24">
        <v>0</v>
      </c>
      <c r="U24">
        <v>0</v>
      </c>
      <c r="V24">
        <v>6</v>
      </c>
      <c r="W24">
        <v>4</v>
      </c>
      <c r="X24">
        <v>3</v>
      </c>
      <c r="Y24">
        <v>6</v>
      </c>
      <c r="Z24">
        <v>9</v>
      </c>
    </row>
    <row r="25" spans="1:26" x14ac:dyDescent="0.2">
      <c r="A25" s="77" t="s">
        <v>52</v>
      </c>
      <c r="B25" s="77" t="s">
        <v>53</v>
      </c>
      <c r="C25" s="77" t="s">
        <v>34</v>
      </c>
      <c r="D25" s="77" t="s">
        <v>29</v>
      </c>
      <c r="E25" t="str">
        <f t="shared" si="1"/>
        <v>Pre-RegistrationAdult &amp; Children's dual awardHonours Degree CourseIntake</v>
      </c>
      <c r="F25" s="77">
        <v>0</v>
      </c>
      <c r="G25" s="77">
        <v>0</v>
      </c>
      <c r="H25" s="77">
        <v>0</v>
      </c>
      <c r="I25" s="77">
        <v>0</v>
      </c>
      <c r="J25" s="77">
        <v>0</v>
      </c>
      <c r="K25" s="77">
        <v>0</v>
      </c>
      <c r="L25" s="77">
        <v>0</v>
      </c>
      <c r="M25" s="77">
        <v>0</v>
      </c>
      <c r="N25" s="77">
        <v>0</v>
      </c>
      <c r="O25" s="77">
        <v>0</v>
      </c>
      <c r="P25" s="77">
        <v>0</v>
      </c>
      <c r="Q25" s="77">
        <v>0</v>
      </c>
      <c r="R25" s="77">
        <v>0</v>
      </c>
      <c r="S25" s="77">
        <v>0</v>
      </c>
      <c r="T25" s="77">
        <v>0</v>
      </c>
      <c r="U25" s="77">
        <v>0</v>
      </c>
      <c r="V25" s="77">
        <v>0</v>
      </c>
      <c r="W25" s="77">
        <v>0</v>
      </c>
      <c r="X25" s="77">
        <v>0</v>
      </c>
      <c r="Y25" s="77">
        <v>0</v>
      </c>
      <c r="Z25" s="77">
        <v>16</v>
      </c>
    </row>
    <row r="26" spans="1:26" x14ac:dyDescent="0.2">
      <c r="A26" s="77" t="s">
        <v>52</v>
      </c>
      <c r="B26" s="77" t="s">
        <v>54</v>
      </c>
      <c r="C26" s="77" t="s">
        <v>34</v>
      </c>
      <c r="D26" s="77" t="s">
        <v>29</v>
      </c>
      <c r="E26" t="str">
        <f t="shared" si="1"/>
        <v>Pre-RegistrationAdult &amp; Mental Health dual awardHonours Degree CourseIntake</v>
      </c>
      <c r="F26" s="77">
        <v>0</v>
      </c>
      <c r="G26" s="77">
        <v>0</v>
      </c>
      <c r="H26" s="77">
        <v>0</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9</v>
      </c>
    </row>
    <row r="27" spans="1:26" x14ac:dyDescent="0.2">
      <c r="A27" s="77" t="s">
        <v>52</v>
      </c>
      <c r="B27" s="77" t="s">
        <v>55</v>
      </c>
      <c r="C27" s="77" t="s">
        <v>34</v>
      </c>
      <c r="D27" s="77" t="s">
        <v>29</v>
      </c>
      <c r="E27" t="str">
        <f t="shared" si="1"/>
        <v>Pre-RegistrationChild &amp; Mental Health dual awardHonours Degree CourseIntake</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7</v>
      </c>
    </row>
    <row r="28" spans="1:26" x14ac:dyDescent="0.2">
      <c r="A28" t="s">
        <v>52</v>
      </c>
      <c r="B28" t="s">
        <v>27</v>
      </c>
      <c r="C28" t="s">
        <v>34</v>
      </c>
      <c r="D28" t="s">
        <v>56</v>
      </c>
      <c r="E28" t="str">
        <f t="shared" si="1"/>
        <v>Pre-RegistrationAdultHonours Degree CourseIn Training Population</v>
      </c>
      <c r="F28">
        <v>772</v>
      </c>
      <c r="G28">
        <v>767</v>
      </c>
      <c r="H28">
        <v>808</v>
      </c>
      <c r="I28">
        <v>792</v>
      </c>
      <c r="J28">
        <v>827</v>
      </c>
      <c r="K28">
        <v>859</v>
      </c>
      <c r="L28">
        <v>889</v>
      </c>
      <c r="M28">
        <v>868</v>
      </c>
      <c r="N28">
        <v>857</v>
      </c>
      <c r="O28">
        <v>885</v>
      </c>
      <c r="P28">
        <v>947</v>
      </c>
      <c r="Q28">
        <v>946</v>
      </c>
      <c r="R28">
        <v>929</v>
      </c>
      <c r="S28">
        <v>814</v>
      </c>
      <c r="T28">
        <v>791</v>
      </c>
      <c r="U28">
        <v>720</v>
      </c>
      <c r="V28">
        <v>686</v>
      </c>
      <c r="W28">
        <v>735</v>
      </c>
      <c r="X28">
        <v>830</v>
      </c>
      <c r="Y28">
        <v>1039</v>
      </c>
      <c r="Z28">
        <v>1163</v>
      </c>
    </row>
    <row r="29" spans="1:26" x14ac:dyDescent="0.2">
      <c r="A29" s="77" t="s">
        <v>52</v>
      </c>
      <c r="B29" s="77" t="s">
        <v>53</v>
      </c>
      <c r="C29" s="77" t="s">
        <v>34</v>
      </c>
      <c r="D29" s="77" t="s">
        <v>56</v>
      </c>
      <c r="E29" t="str">
        <f t="shared" si="1"/>
        <v>Pre-RegistrationAdult &amp; Children's dual awardHonours Degree CourseIn Training Population</v>
      </c>
      <c r="F29" s="77">
        <v>0</v>
      </c>
      <c r="G29" s="77">
        <v>0</v>
      </c>
      <c r="H29" s="77">
        <v>0</v>
      </c>
      <c r="I29" s="77">
        <v>0</v>
      </c>
      <c r="J29" s="77">
        <v>0</v>
      </c>
      <c r="K29" s="77">
        <v>0</v>
      </c>
      <c r="L29" s="77">
        <v>0</v>
      </c>
      <c r="M29" s="77">
        <v>0</v>
      </c>
      <c r="N29" s="77">
        <v>0</v>
      </c>
      <c r="O29" s="77">
        <v>0</v>
      </c>
      <c r="P29" s="77">
        <v>0</v>
      </c>
      <c r="Q29" s="77">
        <v>0</v>
      </c>
      <c r="R29" s="77">
        <v>0</v>
      </c>
      <c r="S29" s="77">
        <v>0</v>
      </c>
      <c r="T29" s="77">
        <v>0</v>
      </c>
      <c r="U29" s="77">
        <v>0</v>
      </c>
      <c r="V29" s="77">
        <v>0</v>
      </c>
      <c r="W29" s="77">
        <v>0</v>
      </c>
      <c r="X29" s="77">
        <v>0</v>
      </c>
      <c r="Y29" s="77">
        <v>0</v>
      </c>
      <c r="Z29" s="77">
        <v>16</v>
      </c>
    </row>
    <row r="30" spans="1:26" x14ac:dyDescent="0.2">
      <c r="A30" s="77" t="s">
        <v>52</v>
      </c>
      <c r="B30" s="77" t="s">
        <v>54</v>
      </c>
      <c r="C30" s="77" t="s">
        <v>34</v>
      </c>
      <c r="D30" s="77" t="s">
        <v>56</v>
      </c>
      <c r="E30" t="str">
        <f t="shared" si="1"/>
        <v>Pre-RegistrationAdult &amp; Mental Health dual awardHonours Degree CourseIn Training Population</v>
      </c>
      <c r="F30" s="77">
        <v>0</v>
      </c>
      <c r="G30" s="77">
        <v>0</v>
      </c>
      <c r="H30" s="77">
        <v>0</v>
      </c>
      <c r="I30" s="77">
        <v>0</v>
      </c>
      <c r="J30" s="77">
        <v>0</v>
      </c>
      <c r="K30" s="77">
        <v>0</v>
      </c>
      <c r="L30" s="77">
        <v>0</v>
      </c>
      <c r="M30" s="77">
        <v>0</v>
      </c>
      <c r="N30" s="77">
        <v>0</v>
      </c>
      <c r="O30" s="77">
        <v>0</v>
      </c>
      <c r="P30" s="77">
        <v>0</v>
      </c>
      <c r="Q30" s="77">
        <v>0</v>
      </c>
      <c r="R30" s="77">
        <v>0</v>
      </c>
      <c r="S30" s="77">
        <v>0</v>
      </c>
      <c r="T30" s="77">
        <v>0</v>
      </c>
      <c r="U30" s="77">
        <v>0</v>
      </c>
      <c r="V30" s="77">
        <v>0</v>
      </c>
      <c r="W30" s="77">
        <v>0</v>
      </c>
      <c r="X30" s="77">
        <v>0</v>
      </c>
      <c r="Y30" s="77">
        <v>0</v>
      </c>
      <c r="Z30" s="77">
        <v>9</v>
      </c>
    </row>
    <row r="31" spans="1:26" x14ac:dyDescent="0.2">
      <c r="A31" s="77" t="s">
        <v>52</v>
      </c>
      <c r="B31" s="77" t="s">
        <v>55</v>
      </c>
      <c r="C31" s="77" t="s">
        <v>34</v>
      </c>
      <c r="D31" s="77" t="s">
        <v>56</v>
      </c>
      <c r="E31" t="str">
        <f t="shared" si="1"/>
        <v>Pre-RegistrationChild &amp; Mental Health dual awardHonours Degree CourseIn Training Population</v>
      </c>
      <c r="F31" s="77">
        <v>0</v>
      </c>
      <c r="G31" s="77">
        <v>0</v>
      </c>
      <c r="H31" s="77">
        <v>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7</v>
      </c>
    </row>
    <row r="32" spans="1:26" x14ac:dyDescent="0.2">
      <c r="A32" t="s">
        <v>52</v>
      </c>
      <c r="B32" t="s">
        <v>35</v>
      </c>
      <c r="C32" t="s">
        <v>34</v>
      </c>
      <c r="D32" t="s">
        <v>56</v>
      </c>
      <c r="E32" t="str">
        <f t="shared" si="1"/>
        <v>Pre-RegistrationChildren'sHonours Degree CourseIn Training Population</v>
      </c>
      <c r="F32">
        <v>0</v>
      </c>
      <c r="G32">
        <v>0</v>
      </c>
      <c r="H32">
        <v>0</v>
      </c>
      <c r="I32">
        <v>10</v>
      </c>
      <c r="J32">
        <v>9</v>
      </c>
      <c r="K32">
        <v>9</v>
      </c>
      <c r="L32">
        <v>9</v>
      </c>
      <c r="M32">
        <v>0</v>
      </c>
      <c r="N32">
        <v>0</v>
      </c>
      <c r="O32">
        <v>0</v>
      </c>
      <c r="P32">
        <v>0</v>
      </c>
      <c r="Q32">
        <v>0</v>
      </c>
      <c r="R32">
        <v>0</v>
      </c>
      <c r="S32">
        <v>0</v>
      </c>
      <c r="T32">
        <v>0</v>
      </c>
      <c r="U32">
        <v>27</v>
      </c>
      <c r="V32">
        <v>38</v>
      </c>
      <c r="W32">
        <v>49</v>
      </c>
      <c r="X32">
        <v>38</v>
      </c>
      <c r="Y32">
        <v>48</v>
      </c>
      <c r="Z32">
        <v>59</v>
      </c>
    </row>
    <row r="33" spans="1:26" x14ac:dyDescent="0.2">
      <c r="A33" t="s">
        <v>52</v>
      </c>
      <c r="B33" t="s">
        <v>40</v>
      </c>
      <c r="C33" t="s">
        <v>34</v>
      </c>
      <c r="D33" t="s">
        <v>56</v>
      </c>
      <c r="E33" t="str">
        <f t="shared" si="1"/>
        <v>Pre-RegistrationChildren's &amp; Learning Disabilities dual awardHonours Degree CourseIn Training Population</v>
      </c>
      <c r="F33">
        <v>0</v>
      </c>
      <c r="G33">
        <v>0</v>
      </c>
      <c r="H33">
        <v>0</v>
      </c>
      <c r="I33">
        <v>0</v>
      </c>
      <c r="J33">
        <v>0</v>
      </c>
      <c r="K33">
        <v>0</v>
      </c>
      <c r="L33">
        <v>0</v>
      </c>
      <c r="M33">
        <v>0</v>
      </c>
      <c r="N33">
        <v>0</v>
      </c>
      <c r="O33">
        <v>0</v>
      </c>
      <c r="P33">
        <v>0</v>
      </c>
      <c r="Q33">
        <v>0</v>
      </c>
      <c r="R33">
        <v>0</v>
      </c>
      <c r="S33">
        <v>0</v>
      </c>
      <c r="T33">
        <v>0</v>
      </c>
      <c r="U33">
        <v>4</v>
      </c>
      <c r="V33">
        <v>12</v>
      </c>
      <c r="W33">
        <v>22</v>
      </c>
      <c r="X33">
        <v>30</v>
      </c>
      <c r="Y33">
        <v>35</v>
      </c>
      <c r="Z33">
        <v>27</v>
      </c>
    </row>
    <row r="34" spans="1:26" x14ac:dyDescent="0.2">
      <c r="A34" t="s">
        <v>52</v>
      </c>
      <c r="B34" t="s">
        <v>37</v>
      </c>
      <c r="C34" t="s">
        <v>34</v>
      </c>
      <c r="D34" t="s">
        <v>56</v>
      </c>
      <c r="E34" t="str">
        <f t="shared" si="1"/>
        <v>Pre-RegistrationLearning DisabilitiesHonours Degree CourseIn Training Population</v>
      </c>
      <c r="F34">
        <v>0</v>
      </c>
      <c r="G34">
        <v>0</v>
      </c>
      <c r="H34">
        <v>0</v>
      </c>
      <c r="I34">
        <v>0</v>
      </c>
      <c r="J34">
        <v>0</v>
      </c>
      <c r="K34">
        <v>0</v>
      </c>
      <c r="L34">
        <v>0</v>
      </c>
      <c r="M34">
        <v>0</v>
      </c>
      <c r="N34">
        <v>0</v>
      </c>
      <c r="O34">
        <v>0</v>
      </c>
      <c r="P34">
        <v>0</v>
      </c>
      <c r="Q34">
        <v>0</v>
      </c>
      <c r="R34">
        <v>0</v>
      </c>
      <c r="S34">
        <v>0</v>
      </c>
      <c r="T34">
        <v>0</v>
      </c>
      <c r="U34">
        <v>0</v>
      </c>
      <c r="V34">
        <v>6</v>
      </c>
      <c r="W34">
        <v>10</v>
      </c>
      <c r="X34">
        <v>12</v>
      </c>
      <c r="Y34">
        <v>14</v>
      </c>
      <c r="Z34">
        <v>20</v>
      </c>
    </row>
    <row r="35" spans="1:26" x14ac:dyDescent="0.2">
      <c r="A35" t="s">
        <v>52</v>
      </c>
      <c r="B35" t="s">
        <v>31</v>
      </c>
      <c r="C35" t="s">
        <v>34</v>
      </c>
      <c r="D35" t="s">
        <v>56</v>
      </c>
      <c r="E35" t="str">
        <f t="shared" si="1"/>
        <v>Pre-RegistrationMental HealthHonours Degree CourseIn Training Population</v>
      </c>
      <c r="F35">
        <v>12</v>
      </c>
      <c r="G35">
        <v>15</v>
      </c>
      <c r="H35">
        <v>16</v>
      </c>
      <c r="I35">
        <v>16</v>
      </c>
      <c r="J35">
        <v>16</v>
      </c>
      <c r="K35">
        <v>14</v>
      </c>
      <c r="L35">
        <v>15</v>
      </c>
      <c r="M35">
        <v>17</v>
      </c>
      <c r="N35">
        <v>15</v>
      </c>
      <c r="O35">
        <v>26</v>
      </c>
      <c r="P35">
        <v>40</v>
      </c>
      <c r="Q35">
        <v>50</v>
      </c>
      <c r="R35">
        <v>68</v>
      </c>
      <c r="S35">
        <v>87</v>
      </c>
      <c r="T35">
        <v>107</v>
      </c>
      <c r="U35">
        <v>124</v>
      </c>
      <c r="V35">
        <v>150</v>
      </c>
      <c r="W35">
        <v>166</v>
      </c>
      <c r="X35">
        <v>206</v>
      </c>
      <c r="Y35">
        <v>276</v>
      </c>
      <c r="Z35">
        <v>363</v>
      </c>
    </row>
    <row r="36" spans="1:26" x14ac:dyDescent="0.2">
      <c r="A36" t="s">
        <v>52</v>
      </c>
      <c r="B36" t="s">
        <v>27</v>
      </c>
      <c r="C36" t="s">
        <v>38</v>
      </c>
      <c r="D36" t="s">
        <v>29</v>
      </c>
      <c r="E36" t="str">
        <f t="shared" ref="E36:E67" si="2">_xlfn.CONCAT(A36:D36)</f>
        <v>Pre-RegistrationAdultMasters DegreeIntake</v>
      </c>
      <c r="F36">
        <v>0</v>
      </c>
      <c r="G36">
        <v>0</v>
      </c>
      <c r="H36">
        <v>0</v>
      </c>
      <c r="I36">
        <v>0</v>
      </c>
      <c r="J36">
        <v>0</v>
      </c>
      <c r="K36">
        <v>0</v>
      </c>
      <c r="L36">
        <v>0</v>
      </c>
      <c r="M36">
        <v>0</v>
      </c>
      <c r="N36">
        <v>0</v>
      </c>
      <c r="O36">
        <v>0</v>
      </c>
      <c r="P36">
        <v>14</v>
      </c>
      <c r="Q36">
        <v>17</v>
      </c>
      <c r="R36">
        <v>13</v>
      </c>
      <c r="S36">
        <v>30</v>
      </c>
      <c r="T36">
        <v>22</v>
      </c>
      <c r="U36">
        <v>23</v>
      </c>
      <c r="V36">
        <v>41</v>
      </c>
      <c r="W36">
        <v>62</v>
      </c>
      <c r="X36">
        <v>70</v>
      </c>
      <c r="Y36">
        <v>84</v>
      </c>
      <c r="Z36">
        <v>190</v>
      </c>
    </row>
    <row r="37" spans="1:26" x14ac:dyDescent="0.2">
      <c r="A37" t="s">
        <v>52</v>
      </c>
      <c r="B37" t="s">
        <v>31</v>
      </c>
      <c r="C37" t="s">
        <v>38</v>
      </c>
      <c r="D37" t="s">
        <v>29</v>
      </c>
      <c r="E37" t="str">
        <f t="shared" si="2"/>
        <v>Pre-RegistrationMental HealthMasters DegreeIntake</v>
      </c>
      <c r="F37">
        <v>0</v>
      </c>
      <c r="G37">
        <v>0</v>
      </c>
      <c r="H37">
        <v>0</v>
      </c>
      <c r="I37">
        <v>0</v>
      </c>
      <c r="J37">
        <v>0</v>
      </c>
      <c r="K37">
        <v>0</v>
      </c>
      <c r="L37">
        <v>0</v>
      </c>
      <c r="M37">
        <v>0</v>
      </c>
      <c r="N37">
        <v>0</v>
      </c>
      <c r="O37">
        <v>0</v>
      </c>
      <c r="P37">
        <v>14</v>
      </c>
      <c r="Q37">
        <v>11</v>
      </c>
      <c r="R37">
        <v>19</v>
      </c>
      <c r="S37">
        <v>31</v>
      </c>
      <c r="T37">
        <v>22</v>
      </c>
      <c r="U37">
        <v>18</v>
      </c>
      <c r="V37">
        <v>26</v>
      </c>
      <c r="W37">
        <v>46</v>
      </c>
      <c r="X37">
        <v>25</v>
      </c>
      <c r="Y37">
        <v>46</v>
      </c>
      <c r="Z37">
        <v>29</v>
      </c>
    </row>
    <row r="38" spans="1:26" x14ac:dyDescent="0.2">
      <c r="A38" t="s">
        <v>52</v>
      </c>
      <c r="B38" t="s">
        <v>21</v>
      </c>
      <c r="C38" t="s">
        <v>30</v>
      </c>
      <c r="D38" t="s">
        <v>56</v>
      </c>
      <c r="E38" t="str">
        <f t="shared" si="2"/>
        <v>Pre-RegistrationMidwiferyShortened Midwifery CourseIn Training Population</v>
      </c>
      <c r="F38">
        <v>97</v>
      </c>
      <c r="G38">
        <v>74</v>
      </c>
      <c r="H38">
        <v>72</v>
      </c>
      <c r="I38">
        <v>64</v>
      </c>
      <c r="J38">
        <v>78</v>
      </c>
      <c r="K38">
        <v>67</v>
      </c>
      <c r="L38">
        <v>60</v>
      </c>
      <c r="M38">
        <v>47</v>
      </c>
      <c r="N38">
        <v>48</v>
      </c>
      <c r="O38">
        <v>40</v>
      </c>
      <c r="P38">
        <v>15</v>
      </c>
      <c r="Q38">
        <v>5</v>
      </c>
      <c r="R38">
        <v>1</v>
      </c>
      <c r="S38">
        <v>0</v>
      </c>
      <c r="T38">
        <v>0</v>
      </c>
      <c r="U38">
        <v>0</v>
      </c>
      <c r="V38">
        <v>0</v>
      </c>
      <c r="W38">
        <v>0</v>
      </c>
      <c r="X38">
        <v>0</v>
      </c>
      <c r="Y38">
        <v>18</v>
      </c>
      <c r="Z38">
        <v>15</v>
      </c>
    </row>
    <row r="39" spans="1:26" x14ac:dyDescent="0.2">
      <c r="A39" t="s">
        <v>52</v>
      </c>
      <c r="B39" t="s">
        <v>35</v>
      </c>
      <c r="C39" t="s">
        <v>38</v>
      </c>
      <c r="D39" t="s">
        <v>29</v>
      </c>
      <c r="E39" t="str">
        <f t="shared" si="2"/>
        <v>Pre-RegistrationChildren'sMasters DegreeIntake</v>
      </c>
      <c r="F39">
        <v>0</v>
      </c>
      <c r="G39">
        <v>0</v>
      </c>
      <c r="H39">
        <v>0</v>
      </c>
      <c r="I39">
        <v>0</v>
      </c>
      <c r="J39">
        <v>0</v>
      </c>
      <c r="K39">
        <v>0</v>
      </c>
      <c r="L39">
        <v>0</v>
      </c>
      <c r="M39">
        <v>0</v>
      </c>
      <c r="N39">
        <v>0</v>
      </c>
      <c r="O39">
        <v>0</v>
      </c>
      <c r="P39">
        <v>0</v>
      </c>
      <c r="Q39">
        <v>0</v>
      </c>
      <c r="R39">
        <v>0</v>
      </c>
      <c r="S39">
        <v>0</v>
      </c>
      <c r="T39">
        <v>0</v>
      </c>
      <c r="U39">
        <v>0</v>
      </c>
      <c r="V39">
        <v>1</v>
      </c>
      <c r="W39">
        <v>1</v>
      </c>
      <c r="X39">
        <v>9</v>
      </c>
      <c r="Y39">
        <v>5</v>
      </c>
      <c r="Z39">
        <v>6</v>
      </c>
    </row>
    <row r="40" spans="1:26" x14ac:dyDescent="0.2">
      <c r="A40" t="s">
        <v>52</v>
      </c>
      <c r="B40" t="s">
        <v>37</v>
      </c>
      <c r="C40" t="s">
        <v>38</v>
      </c>
      <c r="D40" t="s">
        <v>29</v>
      </c>
      <c r="E40" t="str">
        <f t="shared" si="2"/>
        <v>Pre-RegistrationLearning DisabilitiesMasters DegreeIntake</v>
      </c>
      <c r="F40">
        <v>0</v>
      </c>
      <c r="G40">
        <v>0</v>
      </c>
      <c r="H40">
        <v>0</v>
      </c>
      <c r="I40">
        <v>0</v>
      </c>
      <c r="J40">
        <v>0</v>
      </c>
      <c r="K40">
        <v>0</v>
      </c>
      <c r="L40">
        <v>0</v>
      </c>
      <c r="M40">
        <v>0</v>
      </c>
      <c r="N40">
        <v>0</v>
      </c>
      <c r="O40">
        <v>0</v>
      </c>
      <c r="P40">
        <v>0</v>
      </c>
      <c r="Q40">
        <v>0</v>
      </c>
      <c r="R40">
        <v>0</v>
      </c>
      <c r="S40">
        <v>0</v>
      </c>
      <c r="T40">
        <v>0</v>
      </c>
      <c r="U40">
        <v>0</v>
      </c>
      <c r="V40">
        <v>0</v>
      </c>
      <c r="W40">
        <v>1</v>
      </c>
      <c r="X40">
        <v>5</v>
      </c>
      <c r="Y40">
        <v>0</v>
      </c>
      <c r="Z40">
        <v>0</v>
      </c>
    </row>
    <row r="41" spans="1:26" x14ac:dyDescent="0.2">
      <c r="A41" t="s">
        <v>52</v>
      </c>
      <c r="B41" t="s">
        <v>27</v>
      </c>
      <c r="C41" t="s">
        <v>38</v>
      </c>
      <c r="D41" t="s">
        <v>56</v>
      </c>
      <c r="E41" t="str">
        <f t="shared" si="2"/>
        <v>Pre-RegistrationAdultMasters DegreeIn Training Population</v>
      </c>
      <c r="F41">
        <v>0</v>
      </c>
      <c r="G41">
        <v>0</v>
      </c>
      <c r="H41">
        <v>0</v>
      </c>
      <c r="I41">
        <v>0</v>
      </c>
      <c r="J41">
        <v>0</v>
      </c>
      <c r="K41">
        <v>0</v>
      </c>
      <c r="L41">
        <v>0</v>
      </c>
      <c r="M41">
        <v>0</v>
      </c>
      <c r="N41">
        <v>0</v>
      </c>
      <c r="O41">
        <v>0</v>
      </c>
      <c r="P41">
        <v>0</v>
      </c>
      <c r="Q41">
        <v>30</v>
      </c>
      <c r="R41">
        <v>36</v>
      </c>
      <c r="S41">
        <v>33</v>
      </c>
      <c r="T41">
        <v>35</v>
      </c>
      <c r="U41">
        <v>33</v>
      </c>
      <c r="V41">
        <v>58</v>
      </c>
      <c r="W41">
        <v>99</v>
      </c>
      <c r="X41">
        <v>145</v>
      </c>
      <c r="Y41">
        <v>187</v>
      </c>
      <c r="Z41">
        <v>335</v>
      </c>
    </row>
    <row r="42" spans="1:26" x14ac:dyDescent="0.2">
      <c r="A42" t="s">
        <v>52</v>
      </c>
      <c r="B42" t="s">
        <v>35</v>
      </c>
      <c r="C42" t="s">
        <v>38</v>
      </c>
      <c r="D42" t="s">
        <v>56</v>
      </c>
      <c r="E42" t="str">
        <f t="shared" si="2"/>
        <v>Pre-RegistrationChildren'sMasters DegreeIn Training Population</v>
      </c>
      <c r="F42">
        <v>0</v>
      </c>
      <c r="G42">
        <v>0</v>
      </c>
      <c r="H42">
        <v>0</v>
      </c>
      <c r="I42">
        <v>0</v>
      </c>
      <c r="J42">
        <v>0</v>
      </c>
      <c r="K42">
        <v>0</v>
      </c>
      <c r="L42">
        <v>0</v>
      </c>
      <c r="M42">
        <v>0</v>
      </c>
      <c r="N42">
        <v>0</v>
      </c>
      <c r="O42">
        <v>0</v>
      </c>
      <c r="P42">
        <v>0</v>
      </c>
      <c r="Q42">
        <v>0</v>
      </c>
      <c r="R42">
        <v>0</v>
      </c>
      <c r="S42">
        <v>0</v>
      </c>
      <c r="T42">
        <v>0</v>
      </c>
      <c r="U42">
        <v>0</v>
      </c>
      <c r="V42">
        <v>1</v>
      </c>
      <c r="W42">
        <v>2</v>
      </c>
      <c r="X42">
        <v>11</v>
      </c>
      <c r="Y42">
        <v>14</v>
      </c>
      <c r="Z42">
        <v>19</v>
      </c>
    </row>
    <row r="43" spans="1:26" x14ac:dyDescent="0.2">
      <c r="A43" t="s">
        <v>52</v>
      </c>
      <c r="B43" t="s">
        <v>37</v>
      </c>
      <c r="C43" t="s">
        <v>38</v>
      </c>
      <c r="D43" t="s">
        <v>56</v>
      </c>
      <c r="E43" t="str">
        <f t="shared" si="2"/>
        <v>Pre-RegistrationLearning DisabilitiesMasters DegreeIn Training Population</v>
      </c>
      <c r="F43">
        <v>0</v>
      </c>
      <c r="G43">
        <v>0</v>
      </c>
      <c r="H43">
        <v>0</v>
      </c>
      <c r="I43">
        <v>0</v>
      </c>
      <c r="J43">
        <v>0</v>
      </c>
      <c r="K43">
        <v>0</v>
      </c>
      <c r="L43">
        <v>0</v>
      </c>
      <c r="M43">
        <v>0</v>
      </c>
      <c r="N43">
        <v>0</v>
      </c>
      <c r="O43">
        <v>0</v>
      </c>
      <c r="P43">
        <v>0</v>
      </c>
      <c r="Q43">
        <v>0</v>
      </c>
      <c r="R43">
        <v>0</v>
      </c>
      <c r="S43">
        <v>0</v>
      </c>
      <c r="T43">
        <v>0</v>
      </c>
      <c r="U43">
        <v>0</v>
      </c>
      <c r="V43">
        <v>0</v>
      </c>
      <c r="W43">
        <v>1</v>
      </c>
      <c r="X43">
        <v>5</v>
      </c>
      <c r="Y43">
        <v>5</v>
      </c>
      <c r="Z43">
        <v>4</v>
      </c>
    </row>
    <row r="44" spans="1:26" x14ac:dyDescent="0.2">
      <c r="A44" t="s">
        <v>52</v>
      </c>
      <c r="B44" t="s">
        <v>31</v>
      </c>
      <c r="C44" t="s">
        <v>38</v>
      </c>
      <c r="D44" t="s">
        <v>56</v>
      </c>
      <c r="E44" t="str">
        <f t="shared" si="2"/>
        <v>Pre-RegistrationMental HealthMasters DegreeIn Training Population</v>
      </c>
      <c r="F44">
        <v>0</v>
      </c>
      <c r="G44">
        <v>0</v>
      </c>
      <c r="H44">
        <v>0</v>
      </c>
      <c r="I44">
        <v>0</v>
      </c>
      <c r="J44">
        <v>0</v>
      </c>
      <c r="K44">
        <v>0</v>
      </c>
      <c r="L44">
        <v>0</v>
      </c>
      <c r="M44">
        <v>0</v>
      </c>
      <c r="N44">
        <v>0</v>
      </c>
      <c r="O44">
        <v>0</v>
      </c>
      <c r="P44">
        <v>0</v>
      </c>
      <c r="Q44">
        <v>17</v>
      </c>
      <c r="R44">
        <v>33</v>
      </c>
      <c r="S44">
        <v>35</v>
      </c>
      <c r="T44">
        <v>35</v>
      </c>
      <c r="U44">
        <v>37</v>
      </c>
      <c r="V44">
        <v>44</v>
      </c>
      <c r="W44">
        <v>68</v>
      </c>
      <c r="X44">
        <v>94</v>
      </c>
      <c r="Y44">
        <v>114</v>
      </c>
      <c r="Z44">
        <v>101</v>
      </c>
    </row>
    <row r="45" spans="1:26" x14ac:dyDescent="0.2">
      <c r="A45" t="s">
        <v>52</v>
      </c>
      <c r="B45" t="s">
        <v>21</v>
      </c>
      <c r="C45" t="s">
        <v>28</v>
      </c>
      <c r="D45" t="s">
        <v>29</v>
      </c>
      <c r="E45" t="str">
        <f t="shared" si="2"/>
        <v>Pre-RegistrationMidwifery36 Month DegreeIntake</v>
      </c>
      <c r="F45">
        <v>206</v>
      </c>
      <c r="G45">
        <v>205</v>
      </c>
      <c r="H45">
        <v>213</v>
      </c>
      <c r="I45">
        <v>185</v>
      </c>
      <c r="J45">
        <v>184</v>
      </c>
      <c r="K45">
        <v>172</v>
      </c>
      <c r="L45">
        <v>172</v>
      </c>
      <c r="M45">
        <v>181</v>
      </c>
      <c r="N45">
        <v>196</v>
      </c>
      <c r="O45">
        <v>182</v>
      </c>
      <c r="P45">
        <v>198</v>
      </c>
      <c r="Q45">
        <v>102</v>
      </c>
      <c r="R45">
        <v>107</v>
      </c>
      <c r="S45">
        <v>132</v>
      </c>
      <c r="T45">
        <v>149</v>
      </c>
      <c r="U45">
        <v>166</v>
      </c>
      <c r="V45">
        <v>162</v>
      </c>
      <c r="W45">
        <v>173</v>
      </c>
      <c r="X45">
        <v>195</v>
      </c>
      <c r="Y45">
        <v>215</v>
      </c>
      <c r="Z45">
        <v>251</v>
      </c>
    </row>
    <row r="46" spans="1:26" x14ac:dyDescent="0.2">
      <c r="A46" t="s">
        <v>52</v>
      </c>
      <c r="B46" t="s">
        <v>27</v>
      </c>
      <c r="C46" t="s">
        <v>36</v>
      </c>
      <c r="D46" t="s">
        <v>29</v>
      </c>
      <c r="E46" t="str">
        <f t="shared" si="2"/>
        <v>Pre-RegistrationAdultShortened Course for GraduatesIntake</v>
      </c>
      <c r="F46">
        <v>115</v>
      </c>
      <c r="G46">
        <v>84</v>
      </c>
      <c r="H46">
        <v>1</v>
      </c>
      <c r="I46">
        <v>52</v>
      </c>
      <c r="J46">
        <v>32</v>
      </c>
      <c r="K46">
        <v>41</v>
      </c>
      <c r="L46">
        <v>47</v>
      </c>
      <c r="M46">
        <v>33</v>
      </c>
      <c r="N46">
        <v>32</v>
      </c>
      <c r="O46">
        <v>52</v>
      </c>
      <c r="P46">
        <v>38</v>
      </c>
      <c r="Q46">
        <v>48</v>
      </c>
      <c r="R46">
        <v>28</v>
      </c>
      <c r="S46">
        <v>30</v>
      </c>
      <c r="T46">
        <v>17</v>
      </c>
      <c r="U46">
        <v>29</v>
      </c>
      <c r="V46">
        <v>0</v>
      </c>
      <c r="W46">
        <v>0</v>
      </c>
      <c r="X46">
        <v>0</v>
      </c>
      <c r="Y46">
        <v>0</v>
      </c>
      <c r="Z46">
        <v>0</v>
      </c>
    </row>
    <row r="47" spans="1:26" x14ac:dyDescent="0.2">
      <c r="A47" t="s">
        <v>52</v>
      </c>
      <c r="B47" t="s">
        <v>31</v>
      </c>
      <c r="C47" t="s">
        <v>36</v>
      </c>
      <c r="D47" t="s">
        <v>29</v>
      </c>
      <c r="E47" t="str">
        <f t="shared" si="2"/>
        <v>Pre-RegistrationMental HealthShortened Course for GraduatesIntake</v>
      </c>
      <c r="F47">
        <v>46</v>
      </c>
      <c r="G47">
        <v>23</v>
      </c>
      <c r="H47">
        <v>1</v>
      </c>
      <c r="I47">
        <v>0</v>
      </c>
      <c r="J47">
        <v>0</v>
      </c>
      <c r="K47">
        <v>0</v>
      </c>
      <c r="L47">
        <v>2</v>
      </c>
      <c r="M47">
        <v>7</v>
      </c>
      <c r="N47">
        <v>10</v>
      </c>
      <c r="O47">
        <v>14</v>
      </c>
      <c r="P47">
        <v>16</v>
      </c>
      <c r="Q47">
        <v>14</v>
      </c>
      <c r="R47">
        <v>10</v>
      </c>
      <c r="S47">
        <v>11</v>
      </c>
      <c r="T47">
        <v>20</v>
      </c>
      <c r="U47">
        <v>18</v>
      </c>
      <c r="V47">
        <v>0</v>
      </c>
      <c r="W47">
        <v>0</v>
      </c>
      <c r="X47">
        <v>0</v>
      </c>
      <c r="Y47">
        <v>0</v>
      </c>
      <c r="Z47">
        <v>0</v>
      </c>
    </row>
    <row r="48" spans="1:26" x14ac:dyDescent="0.2">
      <c r="A48" t="s">
        <v>52</v>
      </c>
      <c r="B48" t="s">
        <v>37</v>
      </c>
      <c r="C48" t="s">
        <v>36</v>
      </c>
      <c r="D48" t="s">
        <v>29</v>
      </c>
      <c r="E48" t="str">
        <f t="shared" si="2"/>
        <v>Pre-RegistrationLearning DisabilitiesShortened Course for GraduatesIntake</v>
      </c>
      <c r="F48">
        <v>3</v>
      </c>
      <c r="G48">
        <v>0</v>
      </c>
      <c r="H48">
        <v>0</v>
      </c>
      <c r="I48">
        <v>0</v>
      </c>
      <c r="J48">
        <v>0</v>
      </c>
      <c r="K48">
        <v>0</v>
      </c>
      <c r="L48">
        <v>0</v>
      </c>
      <c r="M48">
        <v>0</v>
      </c>
      <c r="N48">
        <v>0</v>
      </c>
      <c r="O48">
        <v>0</v>
      </c>
      <c r="P48">
        <v>0</v>
      </c>
      <c r="Q48">
        <v>0</v>
      </c>
      <c r="R48">
        <v>0</v>
      </c>
      <c r="S48">
        <v>0</v>
      </c>
      <c r="T48">
        <v>0</v>
      </c>
      <c r="U48">
        <v>0</v>
      </c>
      <c r="V48">
        <v>0</v>
      </c>
      <c r="W48">
        <v>0</v>
      </c>
      <c r="X48">
        <v>0</v>
      </c>
      <c r="Y48">
        <v>0</v>
      </c>
      <c r="Z48">
        <v>0</v>
      </c>
    </row>
    <row r="49" spans="1:26" x14ac:dyDescent="0.2">
      <c r="A49" t="s">
        <v>52</v>
      </c>
      <c r="B49" t="s">
        <v>35</v>
      </c>
      <c r="C49" t="s">
        <v>36</v>
      </c>
      <c r="D49" t="s">
        <v>29</v>
      </c>
      <c r="E49" t="str">
        <f t="shared" si="2"/>
        <v>Pre-RegistrationChildren'sShortened Course for GraduatesIntake</v>
      </c>
      <c r="F49">
        <v>7</v>
      </c>
      <c r="G49">
        <v>3</v>
      </c>
      <c r="H49">
        <v>1</v>
      </c>
      <c r="I49">
        <v>0</v>
      </c>
      <c r="J49">
        <v>0</v>
      </c>
      <c r="K49">
        <v>0</v>
      </c>
      <c r="L49">
        <v>0</v>
      </c>
      <c r="M49">
        <v>0</v>
      </c>
      <c r="N49">
        <v>0</v>
      </c>
      <c r="O49">
        <v>0</v>
      </c>
      <c r="P49">
        <v>2</v>
      </c>
      <c r="Q49">
        <v>0</v>
      </c>
      <c r="R49">
        <v>0</v>
      </c>
      <c r="S49">
        <v>0</v>
      </c>
      <c r="T49">
        <v>0</v>
      </c>
      <c r="U49">
        <v>0</v>
      </c>
      <c r="V49">
        <v>0</v>
      </c>
      <c r="W49">
        <v>0</v>
      </c>
      <c r="X49">
        <v>0</v>
      </c>
      <c r="Y49">
        <v>0</v>
      </c>
      <c r="Z49">
        <v>0</v>
      </c>
    </row>
    <row r="50" spans="1:26" x14ac:dyDescent="0.2">
      <c r="A50" t="s">
        <v>52</v>
      </c>
      <c r="B50" t="s">
        <v>27</v>
      </c>
      <c r="C50" t="s">
        <v>36</v>
      </c>
      <c r="D50" t="s">
        <v>56</v>
      </c>
      <c r="E50" t="str">
        <f t="shared" si="2"/>
        <v>Pre-RegistrationAdultShortened Course for GraduatesIn Training Population</v>
      </c>
      <c r="F50">
        <v>155</v>
      </c>
      <c r="G50">
        <v>174</v>
      </c>
      <c r="H50">
        <v>122</v>
      </c>
      <c r="I50">
        <v>53</v>
      </c>
      <c r="J50">
        <v>73</v>
      </c>
      <c r="K50">
        <v>118</v>
      </c>
      <c r="L50">
        <v>113</v>
      </c>
      <c r="M50">
        <v>105</v>
      </c>
      <c r="N50">
        <v>88</v>
      </c>
      <c r="O50">
        <v>83</v>
      </c>
      <c r="P50">
        <v>92</v>
      </c>
      <c r="Q50">
        <v>124</v>
      </c>
      <c r="R50">
        <v>107</v>
      </c>
      <c r="S50">
        <v>96</v>
      </c>
      <c r="T50">
        <v>70</v>
      </c>
      <c r="U50">
        <v>78</v>
      </c>
      <c r="V50">
        <v>48</v>
      </c>
      <c r="W50">
        <v>28</v>
      </c>
      <c r="X50">
        <v>4</v>
      </c>
      <c r="Y50">
        <v>3</v>
      </c>
      <c r="Z50">
        <v>3</v>
      </c>
    </row>
    <row r="51" spans="1:26" x14ac:dyDescent="0.2">
      <c r="A51" t="s">
        <v>52</v>
      </c>
      <c r="B51" t="s">
        <v>35</v>
      </c>
      <c r="C51" t="s">
        <v>36</v>
      </c>
      <c r="D51" t="s">
        <v>56</v>
      </c>
      <c r="E51" t="str">
        <f t="shared" si="2"/>
        <v>Pre-RegistrationChildren'sShortened Course for GraduatesIn Training Population</v>
      </c>
      <c r="F51">
        <v>16</v>
      </c>
      <c r="G51">
        <v>8</v>
      </c>
      <c r="H51">
        <v>5</v>
      </c>
      <c r="I51">
        <v>2</v>
      </c>
      <c r="J51">
        <v>0</v>
      </c>
      <c r="K51">
        <v>0</v>
      </c>
      <c r="L51">
        <v>0</v>
      </c>
      <c r="M51">
        <v>0</v>
      </c>
      <c r="N51">
        <v>0</v>
      </c>
      <c r="O51">
        <v>0</v>
      </c>
      <c r="P51">
        <v>2</v>
      </c>
      <c r="Q51">
        <v>2</v>
      </c>
      <c r="R51">
        <v>0</v>
      </c>
      <c r="S51">
        <v>0</v>
      </c>
      <c r="T51">
        <v>0</v>
      </c>
      <c r="U51">
        <v>0</v>
      </c>
      <c r="V51">
        <v>0</v>
      </c>
      <c r="W51">
        <v>0</v>
      </c>
      <c r="X51">
        <v>0</v>
      </c>
      <c r="Y51">
        <v>0</v>
      </c>
      <c r="Z51">
        <v>0</v>
      </c>
    </row>
    <row r="52" spans="1:26" x14ac:dyDescent="0.2">
      <c r="A52" t="s">
        <v>52</v>
      </c>
      <c r="B52" t="s">
        <v>37</v>
      </c>
      <c r="C52" t="s">
        <v>36</v>
      </c>
      <c r="D52" t="s">
        <v>56</v>
      </c>
      <c r="E52" t="str">
        <f t="shared" si="2"/>
        <v>Pre-RegistrationLearning DisabilitiesShortened Course for GraduatesIn Training Population</v>
      </c>
      <c r="F52">
        <v>4</v>
      </c>
      <c r="G52">
        <v>2</v>
      </c>
      <c r="H52">
        <v>0</v>
      </c>
      <c r="I52">
        <v>0</v>
      </c>
      <c r="J52">
        <v>0</v>
      </c>
      <c r="K52">
        <v>0</v>
      </c>
      <c r="L52">
        <v>0</v>
      </c>
      <c r="M52">
        <v>0</v>
      </c>
      <c r="N52">
        <v>0</v>
      </c>
      <c r="O52">
        <v>0</v>
      </c>
      <c r="P52">
        <v>0</v>
      </c>
      <c r="Q52">
        <v>0</v>
      </c>
      <c r="R52">
        <v>0</v>
      </c>
      <c r="S52">
        <v>0</v>
      </c>
      <c r="T52">
        <v>0</v>
      </c>
      <c r="U52">
        <v>0</v>
      </c>
      <c r="V52">
        <v>0</v>
      </c>
      <c r="W52">
        <v>0</v>
      </c>
      <c r="X52">
        <v>0</v>
      </c>
      <c r="Y52">
        <v>0</v>
      </c>
      <c r="Z52">
        <v>0</v>
      </c>
    </row>
    <row r="53" spans="1:26" x14ac:dyDescent="0.2">
      <c r="A53" t="s">
        <v>52</v>
      </c>
      <c r="B53" t="s">
        <v>31</v>
      </c>
      <c r="C53" t="s">
        <v>36</v>
      </c>
      <c r="D53" t="s">
        <v>56</v>
      </c>
      <c r="E53" t="str">
        <f t="shared" si="2"/>
        <v>Pre-RegistrationMental HealthShortened Course for GraduatesIn Training Population</v>
      </c>
      <c r="F53">
        <v>62</v>
      </c>
      <c r="G53">
        <v>59</v>
      </c>
      <c r="H53">
        <v>26</v>
      </c>
      <c r="I53">
        <v>9</v>
      </c>
      <c r="J53">
        <v>0</v>
      </c>
      <c r="K53">
        <v>0</v>
      </c>
      <c r="L53">
        <v>2</v>
      </c>
      <c r="M53">
        <v>8</v>
      </c>
      <c r="N53">
        <v>18</v>
      </c>
      <c r="O53">
        <v>31</v>
      </c>
      <c r="P53">
        <v>36</v>
      </c>
      <c r="Q53">
        <v>42</v>
      </c>
      <c r="R53">
        <v>39</v>
      </c>
      <c r="S53">
        <v>34</v>
      </c>
      <c r="T53">
        <v>40</v>
      </c>
      <c r="U53">
        <v>48</v>
      </c>
      <c r="V53">
        <v>37</v>
      </c>
      <c r="W53">
        <v>20</v>
      </c>
      <c r="X53">
        <v>6</v>
      </c>
      <c r="Y53">
        <v>5</v>
      </c>
      <c r="Z53">
        <v>4</v>
      </c>
    </row>
    <row r="54" spans="1:26" x14ac:dyDescent="0.2">
      <c r="A54" t="s">
        <v>52</v>
      </c>
      <c r="B54" t="s">
        <v>31</v>
      </c>
      <c r="C54" t="s">
        <v>32</v>
      </c>
      <c r="D54" t="s">
        <v>29</v>
      </c>
      <c r="E54" t="str">
        <f t="shared" si="2"/>
        <v>Pre-RegistrationMental HealthShortened Course for Health (HNC) StudentsIntake</v>
      </c>
      <c r="F54">
        <v>0</v>
      </c>
      <c r="G54">
        <v>0</v>
      </c>
      <c r="H54">
        <v>0</v>
      </c>
      <c r="I54">
        <v>3</v>
      </c>
      <c r="J54">
        <v>53</v>
      </c>
      <c r="K54">
        <v>51</v>
      </c>
      <c r="L54">
        <v>41</v>
      </c>
      <c r="M54">
        <v>42</v>
      </c>
      <c r="N54">
        <v>40</v>
      </c>
      <c r="O54">
        <v>42</v>
      </c>
      <c r="P54">
        <v>51</v>
      </c>
      <c r="Q54">
        <v>35</v>
      </c>
      <c r="R54">
        <v>22</v>
      </c>
      <c r="S54">
        <v>20</v>
      </c>
      <c r="T54">
        <v>26</v>
      </c>
      <c r="U54">
        <v>21</v>
      </c>
      <c r="V54">
        <v>25</v>
      </c>
      <c r="W54">
        <v>29</v>
      </c>
      <c r="X54">
        <v>23</v>
      </c>
      <c r="Y54">
        <v>28</v>
      </c>
      <c r="Z54">
        <v>39</v>
      </c>
    </row>
    <row r="55" spans="1:26" x14ac:dyDescent="0.2">
      <c r="A55" t="s">
        <v>52</v>
      </c>
      <c r="B55" t="s">
        <v>27</v>
      </c>
      <c r="C55" t="s">
        <v>32</v>
      </c>
      <c r="D55" t="s">
        <v>29</v>
      </c>
      <c r="E55" t="str">
        <f t="shared" si="2"/>
        <v>Pre-RegistrationAdultShortened Course for Health (HNC) StudentsIntake</v>
      </c>
      <c r="F55">
        <v>0</v>
      </c>
      <c r="G55">
        <v>0</v>
      </c>
      <c r="H55">
        <v>0</v>
      </c>
      <c r="I55">
        <v>50</v>
      </c>
      <c r="J55">
        <v>147</v>
      </c>
      <c r="K55">
        <v>159</v>
      </c>
      <c r="L55">
        <v>158</v>
      </c>
      <c r="M55">
        <v>133</v>
      </c>
      <c r="N55">
        <v>137</v>
      </c>
      <c r="O55">
        <v>98</v>
      </c>
      <c r="P55">
        <v>120</v>
      </c>
      <c r="Q55">
        <v>98</v>
      </c>
      <c r="R55">
        <v>86</v>
      </c>
      <c r="S55">
        <v>89</v>
      </c>
      <c r="T55">
        <v>100</v>
      </c>
      <c r="U55">
        <v>107</v>
      </c>
      <c r="V55">
        <v>104</v>
      </c>
      <c r="W55">
        <v>120</v>
      </c>
      <c r="X55">
        <v>148</v>
      </c>
      <c r="Y55">
        <v>136</v>
      </c>
      <c r="Z55">
        <v>140</v>
      </c>
    </row>
    <row r="56" spans="1:26" x14ac:dyDescent="0.2">
      <c r="A56" t="s">
        <v>52</v>
      </c>
      <c r="B56" t="s">
        <v>37</v>
      </c>
      <c r="C56" t="s">
        <v>32</v>
      </c>
      <c r="D56" t="s">
        <v>29</v>
      </c>
      <c r="E56" t="str">
        <f t="shared" si="2"/>
        <v>Pre-RegistrationLearning DisabilitiesShortened Course for Health (HNC) StudentsIntake</v>
      </c>
      <c r="F56">
        <v>0</v>
      </c>
      <c r="G56">
        <v>0</v>
      </c>
      <c r="H56">
        <v>0</v>
      </c>
      <c r="I56">
        <v>0</v>
      </c>
      <c r="J56">
        <v>1</v>
      </c>
      <c r="K56">
        <v>3</v>
      </c>
      <c r="L56">
        <v>1</v>
      </c>
      <c r="M56">
        <v>2</v>
      </c>
      <c r="N56">
        <v>1</v>
      </c>
      <c r="O56">
        <v>2</v>
      </c>
      <c r="P56">
        <v>0</v>
      </c>
      <c r="Q56">
        <v>1</v>
      </c>
      <c r="R56">
        <v>0</v>
      </c>
      <c r="S56">
        <v>2</v>
      </c>
      <c r="T56">
        <v>1</v>
      </c>
      <c r="U56">
        <v>3</v>
      </c>
      <c r="V56">
        <v>10</v>
      </c>
      <c r="W56">
        <v>11</v>
      </c>
      <c r="X56">
        <v>4</v>
      </c>
      <c r="Y56">
        <v>8</v>
      </c>
      <c r="Z56">
        <v>3</v>
      </c>
    </row>
    <row r="57" spans="1:26" x14ac:dyDescent="0.2">
      <c r="A57" t="s">
        <v>52</v>
      </c>
      <c r="B57" t="s">
        <v>35</v>
      </c>
      <c r="C57" t="s">
        <v>32</v>
      </c>
      <c r="D57" t="s">
        <v>29</v>
      </c>
      <c r="E57" t="str">
        <f t="shared" si="2"/>
        <v>Pre-RegistrationChildren'sShortened Course for Health (HNC) StudentsIntake</v>
      </c>
      <c r="F57">
        <v>0</v>
      </c>
      <c r="G57">
        <v>0</v>
      </c>
      <c r="H57">
        <v>0</v>
      </c>
      <c r="I57">
        <v>0</v>
      </c>
      <c r="J57">
        <v>0</v>
      </c>
      <c r="K57">
        <v>3</v>
      </c>
      <c r="L57">
        <v>1</v>
      </c>
      <c r="M57">
        <v>3</v>
      </c>
      <c r="N57">
        <v>2</v>
      </c>
      <c r="O57">
        <v>3</v>
      </c>
      <c r="P57">
        <v>0</v>
      </c>
      <c r="Q57">
        <v>3</v>
      </c>
      <c r="R57">
        <v>1</v>
      </c>
      <c r="S57">
        <v>1</v>
      </c>
      <c r="T57">
        <v>5</v>
      </c>
      <c r="U57">
        <v>2</v>
      </c>
      <c r="V57">
        <v>1</v>
      </c>
      <c r="W57">
        <v>7</v>
      </c>
      <c r="X57">
        <v>1</v>
      </c>
      <c r="Y57">
        <v>9</v>
      </c>
      <c r="Z57">
        <v>4</v>
      </c>
    </row>
    <row r="58" spans="1:26" x14ac:dyDescent="0.2">
      <c r="A58" t="s">
        <v>52</v>
      </c>
      <c r="B58" t="s">
        <v>27</v>
      </c>
      <c r="C58" t="s">
        <v>32</v>
      </c>
      <c r="D58" t="s">
        <v>56</v>
      </c>
      <c r="E58" t="str">
        <f t="shared" si="2"/>
        <v>Pre-RegistrationAdultShortened Course for Health (HNC) StudentsIn Training Population</v>
      </c>
      <c r="F58">
        <v>0</v>
      </c>
      <c r="G58">
        <v>0</v>
      </c>
      <c r="H58">
        <v>0</v>
      </c>
      <c r="I58">
        <v>40</v>
      </c>
      <c r="J58">
        <v>147</v>
      </c>
      <c r="K58">
        <v>248</v>
      </c>
      <c r="L58">
        <v>309</v>
      </c>
      <c r="M58">
        <v>329</v>
      </c>
      <c r="N58">
        <v>284</v>
      </c>
      <c r="O58">
        <v>280</v>
      </c>
      <c r="P58">
        <v>261</v>
      </c>
      <c r="Q58">
        <v>230</v>
      </c>
      <c r="R58">
        <v>206</v>
      </c>
      <c r="S58">
        <v>216</v>
      </c>
      <c r="T58">
        <v>217</v>
      </c>
      <c r="U58">
        <v>240</v>
      </c>
      <c r="V58">
        <v>241</v>
      </c>
      <c r="W58">
        <v>249</v>
      </c>
      <c r="X58">
        <v>297</v>
      </c>
      <c r="Y58">
        <v>317</v>
      </c>
      <c r="Z58">
        <v>334</v>
      </c>
    </row>
    <row r="59" spans="1:26" x14ac:dyDescent="0.2">
      <c r="A59" t="s">
        <v>52</v>
      </c>
      <c r="B59" t="s">
        <v>35</v>
      </c>
      <c r="C59" t="s">
        <v>32</v>
      </c>
      <c r="D59" t="s">
        <v>56</v>
      </c>
      <c r="E59" t="str">
        <f t="shared" si="2"/>
        <v>Pre-RegistrationChildren'sShortened Course for Health (HNC) StudentsIn Training Population</v>
      </c>
      <c r="F59">
        <v>0</v>
      </c>
      <c r="G59">
        <v>0</v>
      </c>
      <c r="H59">
        <v>0</v>
      </c>
      <c r="I59">
        <v>0</v>
      </c>
      <c r="J59">
        <v>0</v>
      </c>
      <c r="K59">
        <v>0</v>
      </c>
      <c r="L59">
        <v>3</v>
      </c>
      <c r="M59">
        <v>7</v>
      </c>
      <c r="N59">
        <v>4</v>
      </c>
      <c r="O59">
        <v>3</v>
      </c>
      <c r="P59">
        <v>5</v>
      </c>
      <c r="Q59">
        <v>5</v>
      </c>
      <c r="R59">
        <v>4</v>
      </c>
      <c r="S59">
        <v>2</v>
      </c>
      <c r="T59">
        <v>6</v>
      </c>
      <c r="U59">
        <v>7</v>
      </c>
      <c r="V59">
        <v>3</v>
      </c>
      <c r="W59">
        <v>8</v>
      </c>
      <c r="X59">
        <v>8</v>
      </c>
      <c r="Y59">
        <v>13</v>
      </c>
      <c r="Z59">
        <v>14</v>
      </c>
    </row>
    <row r="60" spans="1:26" x14ac:dyDescent="0.2">
      <c r="A60" t="s">
        <v>52</v>
      </c>
      <c r="B60" t="s">
        <v>37</v>
      </c>
      <c r="C60" t="s">
        <v>32</v>
      </c>
      <c r="D60" t="s">
        <v>56</v>
      </c>
      <c r="E60" t="str">
        <f t="shared" si="2"/>
        <v>Pre-RegistrationLearning DisabilitiesShortened Course for Health (HNC) StudentsIn Training Population</v>
      </c>
      <c r="F60">
        <v>0</v>
      </c>
      <c r="G60">
        <v>0</v>
      </c>
      <c r="H60">
        <v>0</v>
      </c>
      <c r="I60">
        <v>0</v>
      </c>
      <c r="J60">
        <v>1</v>
      </c>
      <c r="K60">
        <v>4</v>
      </c>
      <c r="L60">
        <v>4</v>
      </c>
      <c r="M60">
        <v>3</v>
      </c>
      <c r="N60">
        <v>3</v>
      </c>
      <c r="O60">
        <v>3</v>
      </c>
      <c r="P60">
        <v>2</v>
      </c>
      <c r="Q60">
        <v>1</v>
      </c>
      <c r="R60">
        <v>1</v>
      </c>
      <c r="S60">
        <v>2</v>
      </c>
      <c r="T60">
        <v>3</v>
      </c>
      <c r="U60">
        <v>4</v>
      </c>
      <c r="V60">
        <v>13</v>
      </c>
      <c r="W60">
        <v>21</v>
      </c>
      <c r="X60">
        <v>17</v>
      </c>
      <c r="Y60">
        <v>15</v>
      </c>
      <c r="Z60">
        <v>11</v>
      </c>
    </row>
    <row r="61" spans="1:26" x14ac:dyDescent="0.2">
      <c r="A61" t="s">
        <v>52</v>
      </c>
      <c r="B61" t="s">
        <v>31</v>
      </c>
      <c r="C61" t="s">
        <v>32</v>
      </c>
      <c r="D61" t="s">
        <v>56</v>
      </c>
      <c r="E61" t="str">
        <f t="shared" si="2"/>
        <v>Pre-RegistrationMental HealthShortened Course for Health (HNC) StudentsIn Training Population</v>
      </c>
      <c r="F61">
        <v>0</v>
      </c>
      <c r="G61">
        <v>0</v>
      </c>
      <c r="H61">
        <v>0</v>
      </c>
      <c r="I61">
        <v>2</v>
      </c>
      <c r="J61">
        <v>31</v>
      </c>
      <c r="K61">
        <v>84</v>
      </c>
      <c r="L61">
        <v>95</v>
      </c>
      <c r="M61">
        <v>88</v>
      </c>
      <c r="N61">
        <v>87</v>
      </c>
      <c r="O61">
        <v>92</v>
      </c>
      <c r="P61">
        <v>110</v>
      </c>
      <c r="Q61">
        <v>96</v>
      </c>
      <c r="R61">
        <v>60</v>
      </c>
      <c r="S61">
        <v>51</v>
      </c>
      <c r="T61">
        <v>51</v>
      </c>
      <c r="U61">
        <v>49</v>
      </c>
      <c r="V61">
        <v>50</v>
      </c>
      <c r="W61">
        <v>60</v>
      </c>
      <c r="X61">
        <v>56</v>
      </c>
      <c r="Y61">
        <v>58</v>
      </c>
      <c r="Z61">
        <v>75</v>
      </c>
    </row>
    <row r="62" spans="1:26" x14ac:dyDescent="0.2">
      <c r="A62" t="s">
        <v>52</v>
      </c>
      <c r="B62" t="s">
        <v>31</v>
      </c>
      <c r="C62" t="s">
        <v>39</v>
      </c>
      <c r="D62" t="s">
        <v>29</v>
      </c>
      <c r="E62" t="str">
        <f t="shared" si="2"/>
        <v>Pre-RegistrationMental HealthShortened Course for students with Cert. HEIntake</v>
      </c>
      <c r="F62">
        <v>0</v>
      </c>
      <c r="G62">
        <v>0</v>
      </c>
      <c r="H62">
        <v>0</v>
      </c>
      <c r="I62">
        <v>0</v>
      </c>
      <c r="J62">
        <v>0</v>
      </c>
      <c r="K62">
        <v>0</v>
      </c>
      <c r="L62">
        <v>0</v>
      </c>
      <c r="M62">
        <v>0</v>
      </c>
      <c r="N62">
        <v>0</v>
      </c>
      <c r="O62">
        <v>0</v>
      </c>
      <c r="P62">
        <v>0</v>
      </c>
      <c r="Q62">
        <v>0</v>
      </c>
      <c r="R62">
        <v>0</v>
      </c>
      <c r="S62">
        <v>0</v>
      </c>
      <c r="T62">
        <v>0</v>
      </c>
      <c r="U62">
        <v>0</v>
      </c>
      <c r="V62">
        <v>0</v>
      </c>
      <c r="W62">
        <v>1</v>
      </c>
      <c r="X62">
        <v>0</v>
      </c>
      <c r="Y62">
        <v>1</v>
      </c>
      <c r="Z62">
        <v>4</v>
      </c>
    </row>
    <row r="63" spans="1:26" x14ac:dyDescent="0.2">
      <c r="A63" t="s">
        <v>52</v>
      </c>
      <c r="B63" t="s">
        <v>27</v>
      </c>
      <c r="C63" t="s">
        <v>39</v>
      </c>
      <c r="D63" t="s">
        <v>29</v>
      </c>
      <c r="E63" t="str">
        <f t="shared" si="2"/>
        <v>Pre-RegistrationAdultShortened Course for students with Cert. HEIntake</v>
      </c>
      <c r="F63">
        <v>0</v>
      </c>
      <c r="G63">
        <v>0</v>
      </c>
      <c r="H63">
        <v>0</v>
      </c>
      <c r="I63">
        <v>0</v>
      </c>
      <c r="J63">
        <v>0</v>
      </c>
      <c r="K63">
        <v>0</v>
      </c>
      <c r="L63">
        <v>0</v>
      </c>
      <c r="M63">
        <v>0</v>
      </c>
      <c r="N63">
        <v>0</v>
      </c>
      <c r="O63">
        <v>0</v>
      </c>
      <c r="P63">
        <v>0</v>
      </c>
      <c r="Q63">
        <v>0</v>
      </c>
      <c r="R63">
        <v>0</v>
      </c>
      <c r="S63">
        <v>0</v>
      </c>
      <c r="T63">
        <v>0</v>
      </c>
      <c r="U63">
        <v>0</v>
      </c>
      <c r="V63">
        <v>0</v>
      </c>
      <c r="W63">
        <v>1</v>
      </c>
      <c r="X63">
        <v>5</v>
      </c>
      <c r="Y63">
        <v>4</v>
      </c>
      <c r="Z63">
        <v>17</v>
      </c>
    </row>
    <row r="64" spans="1:26" x14ac:dyDescent="0.2">
      <c r="A64" t="s">
        <v>52</v>
      </c>
      <c r="B64" t="s">
        <v>35</v>
      </c>
      <c r="C64" t="s">
        <v>39</v>
      </c>
      <c r="D64" t="s">
        <v>29</v>
      </c>
      <c r="E64" t="str">
        <f t="shared" si="2"/>
        <v>Pre-RegistrationChildren'sShortened Course for students with Cert. HEIntake</v>
      </c>
      <c r="F64">
        <v>0</v>
      </c>
      <c r="G64">
        <v>0</v>
      </c>
      <c r="H64">
        <v>0</v>
      </c>
      <c r="I64">
        <v>0</v>
      </c>
      <c r="J64">
        <v>0</v>
      </c>
      <c r="K64">
        <v>0</v>
      </c>
      <c r="L64">
        <v>0</v>
      </c>
      <c r="M64">
        <v>0</v>
      </c>
      <c r="N64">
        <v>0</v>
      </c>
      <c r="O64">
        <v>0</v>
      </c>
      <c r="P64">
        <v>0</v>
      </c>
      <c r="Q64">
        <v>0</v>
      </c>
      <c r="R64">
        <v>0</v>
      </c>
      <c r="S64">
        <v>0</v>
      </c>
      <c r="T64">
        <v>0</v>
      </c>
      <c r="U64">
        <v>0</v>
      </c>
      <c r="V64">
        <v>0</v>
      </c>
      <c r="W64">
        <v>0</v>
      </c>
      <c r="X64">
        <v>0</v>
      </c>
      <c r="Y64">
        <v>0</v>
      </c>
      <c r="Z64">
        <v>1</v>
      </c>
    </row>
    <row r="65" spans="1:26" x14ac:dyDescent="0.2">
      <c r="A65" t="s">
        <v>52</v>
      </c>
      <c r="B65" t="s">
        <v>27</v>
      </c>
      <c r="C65" t="s">
        <v>39</v>
      </c>
      <c r="D65" t="s">
        <v>56</v>
      </c>
      <c r="E65" t="str">
        <f t="shared" si="2"/>
        <v>Pre-RegistrationAdultShortened Course for students with Cert. HEIn Training Population</v>
      </c>
      <c r="F65">
        <v>0</v>
      </c>
      <c r="G65">
        <v>0</v>
      </c>
      <c r="H65">
        <v>0</v>
      </c>
      <c r="I65">
        <v>0</v>
      </c>
      <c r="J65">
        <v>0</v>
      </c>
      <c r="K65">
        <v>0</v>
      </c>
      <c r="L65">
        <v>0</v>
      </c>
      <c r="M65">
        <v>0</v>
      </c>
      <c r="N65">
        <v>0</v>
      </c>
      <c r="O65">
        <v>0</v>
      </c>
      <c r="P65">
        <v>0</v>
      </c>
      <c r="Q65">
        <v>0</v>
      </c>
      <c r="R65">
        <v>0</v>
      </c>
      <c r="S65">
        <v>0</v>
      </c>
      <c r="T65">
        <v>0</v>
      </c>
      <c r="U65">
        <v>0</v>
      </c>
      <c r="V65">
        <v>0</v>
      </c>
      <c r="W65">
        <v>1</v>
      </c>
      <c r="X65">
        <v>6</v>
      </c>
      <c r="Y65">
        <v>10</v>
      </c>
      <c r="Z65">
        <v>27</v>
      </c>
    </row>
    <row r="66" spans="1:26" x14ac:dyDescent="0.2">
      <c r="A66" t="s">
        <v>52</v>
      </c>
      <c r="B66" t="s">
        <v>35</v>
      </c>
      <c r="C66" t="s">
        <v>39</v>
      </c>
      <c r="D66" t="s">
        <v>56</v>
      </c>
      <c r="E66" t="str">
        <f t="shared" si="2"/>
        <v>Pre-RegistrationChildren'sShortened Course for students with Cert. HEIn Training Population</v>
      </c>
      <c r="F66">
        <v>0</v>
      </c>
      <c r="G66">
        <v>0</v>
      </c>
      <c r="H66">
        <v>0</v>
      </c>
      <c r="I66">
        <v>0</v>
      </c>
      <c r="J66">
        <v>0</v>
      </c>
      <c r="K66">
        <v>0</v>
      </c>
      <c r="L66">
        <v>0</v>
      </c>
      <c r="M66">
        <v>0</v>
      </c>
      <c r="N66">
        <v>0</v>
      </c>
      <c r="O66">
        <v>0</v>
      </c>
      <c r="P66">
        <v>0</v>
      </c>
      <c r="Q66">
        <v>0</v>
      </c>
      <c r="R66">
        <v>0</v>
      </c>
      <c r="S66">
        <v>0</v>
      </c>
      <c r="T66">
        <v>0</v>
      </c>
      <c r="U66">
        <v>0</v>
      </c>
      <c r="V66">
        <v>0</v>
      </c>
      <c r="W66">
        <v>0</v>
      </c>
      <c r="X66">
        <v>0</v>
      </c>
      <c r="Y66">
        <v>0</v>
      </c>
      <c r="Z66">
        <v>1</v>
      </c>
    </row>
    <row r="67" spans="1:26" x14ac:dyDescent="0.2">
      <c r="A67" t="s">
        <v>52</v>
      </c>
      <c r="B67" t="s">
        <v>31</v>
      </c>
      <c r="C67" t="s">
        <v>39</v>
      </c>
      <c r="D67" t="s">
        <v>56</v>
      </c>
      <c r="E67" t="str">
        <f t="shared" si="2"/>
        <v>Pre-RegistrationMental HealthShortened Course for students with Cert. HEIn Training Population</v>
      </c>
      <c r="F67">
        <v>0</v>
      </c>
      <c r="G67">
        <v>0</v>
      </c>
      <c r="H67">
        <v>0</v>
      </c>
      <c r="I67">
        <v>0</v>
      </c>
      <c r="J67">
        <v>0</v>
      </c>
      <c r="K67">
        <v>0</v>
      </c>
      <c r="L67">
        <v>0</v>
      </c>
      <c r="M67">
        <v>0</v>
      </c>
      <c r="N67">
        <v>0</v>
      </c>
      <c r="O67">
        <v>0</v>
      </c>
      <c r="P67">
        <v>0</v>
      </c>
      <c r="Q67">
        <v>0</v>
      </c>
      <c r="R67">
        <v>0</v>
      </c>
      <c r="S67">
        <v>0</v>
      </c>
      <c r="T67">
        <v>0</v>
      </c>
      <c r="U67">
        <v>0</v>
      </c>
      <c r="V67">
        <v>0</v>
      </c>
      <c r="W67">
        <v>1</v>
      </c>
      <c r="X67">
        <v>1</v>
      </c>
      <c r="Y67">
        <v>2</v>
      </c>
      <c r="Z67">
        <v>6</v>
      </c>
    </row>
    <row r="68" spans="1:26" x14ac:dyDescent="0.2">
      <c r="A68" t="s">
        <v>52</v>
      </c>
      <c r="B68" t="s">
        <v>21</v>
      </c>
      <c r="C68" t="s">
        <v>38</v>
      </c>
      <c r="D68" t="s">
        <v>29</v>
      </c>
      <c r="E68" t="str">
        <f t="shared" ref="E68:E69" si="3">_xlfn.CONCAT(A68:D68)</f>
        <v>Pre-RegistrationMidwiferyMasters DegreeIntake</v>
      </c>
      <c r="F68">
        <v>0</v>
      </c>
      <c r="G68">
        <v>0</v>
      </c>
      <c r="H68">
        <v>0</v>
      </c>
      <c r="I68">
        <v>0</v>
      </c>
      <c r="J68">
        <v>0</v>
      </c>
      <c r="K68">
        <v>0</v>
      </c>
      <c r="L68">
        <v>0</v>
      </c>
      <c r="M68">
        <v>0</v>
      </c>
      <c r="N68">
        <v>0</v>
      </c>
      <c r="O68">
        <v>0</v>
      </c>
      <c r="P68">
        <v>0</v>
      </c>
      <c r="Q68">
        <v>0</v>
      </c>
      <c r="R68">
        <v>0</v>
      </c>
      <c r="S68">
        <v>11</v>
      </c>
      <c r="T68">
        <v>13</v>
      </c>
      <c r="U68">
        <v>15</v>
      </c>
      <c r="V68">
        <v>17</v>
      </c>
      <c r="W68">
        <v>34</v>
      </c>
      <c r="X68">
        <v>29</v>
      </c>
      <c r="Y68">
        <v>41</v>
      </c>
      <c r="Z68">
        <v>57</v>
      </c>
    </row>
    <row r="69" spans="1:26" x14ac:dyDescent="0.2">
      <c r="A69" t="s">
        <v>52</v>
      </c>
      <c r="B69" t="s">
        <v>21</v>
      </c>
      <c r="C69" t="s">
        <v>30</v>
      </c>
      <c r="D69" t="s">
        <v>29</v>
      </c>
      <c r="E69" t="str">
        <f t="shared" si="3"/>
        <v>Pre-RegistrationMidwiferyShortened Midwifery CourseIntake</v>
      </c>
      <c r="F69">
        <v>51</v>
      </c>
      <c r="G69">
        <v>48</v>
      </c>
      <c r="H69">
        <v>47</v>
      </c>
      <c r="I69">
        <v>34</v>
      </c>
      <c r="J69">
        <v>55</v>
      </c>
      <c r="K69">
        <v>33</v>
      </c>
      <c r="L69">
        <v>33</v>
      </c>
      <c r="M69">
        <v>28</v>
      </c>
      <c r="N69">
        <v>36</v>
      </c>
      <c r="O69">
        <v>14</v>
      </c>
      <c r="P69">
        <v>5</v>
      </c>
      <c r="Q69">
        <v>0</v>
      </c>
      <c r="R69">
        <v>0</v>
      </c>
      <c r="S69">
        <v>0</v>
      </c>
      <c r="T69">
        <v>0</v>
      </c>
      <c r="U69">
        <v>0</v>
      </c>
      <c r="V69">
        <v>0</v>
      </c>
      <c r="W69">
        <v>0</v>
      </c>
      <c r="X69">
        <v>19</v>
      </c>
      <c r="Y69">
        <v>13</v>
      </c>
      <c r="Z69">
        <v>0</v>
      </c>
    </row>
    <row r="70" spans="1:26" x14ac:dyDescent="0.2">
      <c r="A70" t="s">
        <v>41</v>
      </c>
      <c r="B70" t="s">
        <v>1</v>
      </c>
      <c r="D70" t="s">
        <v>56</v>
      </c>
      <c r="E70" t="str">
        <f t="shared" ref="E70:E73" si="4">_xlfn.CONCAT(A70:D70)</f>
        <v>Post RegistrationSpecialist Nursing PracticeIn Training Population</v>
      </c>
      <c r="F70">
        <v>1052</v>
      </c>
      <c r="G70">
        <v>865</v>
      </c>
      <c r="H70">
        <v>994</v>
      </c>
      <c r="I70">
        <v>924</v>
      </c>
      <c r="J70">
        <v>833</v>
      </c>
      <c r="K70">
        <v>791</v>
      </c>
      <c r="L70">
        <v>750</v>
      </c>
      <c r="M70">
        <v>684</v>
      </c>
      <c r="N70">
        <v>660</v>
      </c>
      <c r="O70">
        <v>704</v>
      </c>
      <c r="P70">
        <v>731</v>
      </c>
      <c r="Q70">
        <v>563</v>
      </c>
      <c r="R70">
        <v>499</v>
      </c>
      <c r="S70">
        <v>404</v>
      </c>
      <c r="T70">
        <v>434</v>
      </c>
      <c r="U70">
        <v>494</v>
      </c>
      <c r="V70">
        <v>555</v>
      </c>
      <c r="W70">
        <v>542</v>
      </c>
      <c r="X70">
        <v>526</v>
      </c>
      <c r="Y70">
        <v>549</v>
      </c>
      <c r="Z70">
        <v>616</v>
      </c>
    </row>
    <row r="71" spans="1:26" x14ac:dyDescent="0.2">
      <c r="A71" t="s">
        <v>41</v>
      </c>
      <c r="B71" t="s">
        <v>2</v>
      </c>
      <c r="D71" t="s">
        <v>56</v>
      </c>
      <c r="E71" t="str">
        <f t="shared" si="4"/>
        <v>Post RegistrationSpecialist Community Nursing PracticeIn Training Population</v>
      </c>
      <c r="F71">
        <v>338</v>
      </c>
      <c r="G71">
        <v>291</v>
      </c>
      <c r="H71">
        <v>283</v>
      </c>
      <c r="I71">
        <v>249</v>
      </c>
      <c r="J71">
        <v>215</v>
      </c>
      <c r="K71">
        <v>196</v>
      </c>
      <c r="L71">
        <v>186</v>
      </c>
      <c r="M71">
        <v>235</v>
      </c>
      <c r="N71">
        <v>227</v>
      </c>
      <c r="O71">
        <v>164</v>
      </c>
      <c r="P71">
        <v>182</v>
      </c>
      <c r="Q71">
        <v>176</v>
      </c>
      <c r="R71">
        <v>133</v>
      </c>
      <c r="S71">
        <v>81</v>
      </c>
      <c r="T71">
        <v>81</v>
      </c>
      <c r="U71">
        <v>64</v>
      </c>
      <c r="V71">
        <v>54</v>
      </c>
      <c r="W71">
        <v>85</v>
      </c>
      <c r="X71">
        <v>100</v>
      </c>
      <c r="Y71">
        <v>100</v>
      </c>
      <c r="Z71">
        <v>136</v>
      </c>
    </row>
    <row r="72" spans="1:26" x14ac:dyDescent="0.2">
      <c r="A72" t="s">
        <v>41</v>
      </c>
      <c r="B72" t="s">
        <v>42</v>
      </c>
      <c r="D72" t="s">
        <v>56</v>
      </c>
      <c r="E72" t="str">
        <f t="shared" si="4"/>
        <v>Post RegistrationHealth VisitorsIn Training Population</v>
      </c>
      <c r="F72">
        <v>149</v>
      </c>
      <c r="G72">
        <v>285</v>
      </c>
      <c r="H72">
        <v>207</v>
      </c>
      <c r="I72">
        <v>198</v>
      </c>
      <c r="J72">
        <v>180</v>
      </c>
      <c r="K72">
        <v>165</v>
      </c>
      <c r="L72">
        <v>150</v>
      </c>
      <c r="M72">
        <v>140</v>
      </c>
      <c r="N72">
        <v>115</v>
      </c>
      <c r="O72">
        <v>153</v>
      </c>
      <c r="P72">
        <v>164</v>
      </c>
      <c r="Q72">
        <v>158</v>
      </c>
      <c r="R72">
        <v>124</v>
      </c>
      <c r="S72">
        <v>142</v>
      </c>
      <c r="T72">
        <v>174</v>
      </c>
      <c r="U72">
        <v>260</v>
      </c>
      <c r="V72">
        <v>301</v>
      </c>
      <c r="W72">
        <v>305</v>
      </c>
      <c r="X72">
        <v>292</v>
      </c>
      <c r="Y72">
        <v>233</v>
      </c>
      <c r="Z72">
        <v>183</v>
      </c>
    </row>
    <row r="73" spans="1:26" x14ac:dyDescent="0.2">
      <c r="A73" t="s">
        <v>41</v>
      </c>
      <c r="B73" t="s">
        <v>3</v>
      </c>
      <c r="D73" t="s">
        <v>56</v>
      </c>
      <c r="E73" t="str">
        <f t="shared" si="4"/>
        <v>Post RegistrationDistrict NursesIn Training Population</v>
      </c>
      <c r="F73">
        <v>104</v>
      </c>
      <c r="G73">
        <v>132</v>
      </c>
      <c r="H73">
        <v>121</v>
      </c>
      <c r="I73">
        <v>133</v>
      </c>
      <c r="J73">
        <v>121</v>
      </c>
      <c r="K73">
        <v>125</v>
      </c>
      <c r="L73">
        <v>101</v>
      </c>
      <c r="M73">
        <v>89</v>
      </c>
      <c r="N73">
        <v>81</v>
      </c>
      <c r="O73">
        <v>73</v>
      </c>
      <c r="P73">
        <v>70</v>
      </c>
      <c r="Q73">
        <v>57</v>
      </c>
      <c r="R73">
        <v>50</v>
      </c>
      <c r="S73">
        <v>61</v>
      </c>
      <c r="T73">
        <v>86</v>
      </c>
      <c r="U73">
        <v>96</v>
      </c>
      <c r="V73">
        <v>116</v>
      </c>
      <c r="W73">
        <v>115</v>
      </c>
      <c r="X73">
        <v>121</v>
      </c>
      <c r="Y73">
        <v>134</v>
      </c>
      <c r="Z73">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Welcome</vt:lpstr>
      <vt:lpstr>Intakes new</vt:lpstr>
      <vt:lpstr>In training</vt:lpstr>
      <vt:lpstr>Data</vt:lpstr>
      <vt:lpstr>'In training'!Print_Titles</vt:lpstr>
      <vt:lpstr>'Intakes new'!Print_Titles</vt:lpstr>
    </vt:vector>
  </TitlesOfParts>
  <Company>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stevew02</dc:creator>
  <cp:lastModifiedBy>Peter Ward</cp:lastModifiedBy>
  <cp:lastPrinted>2019-11-22T12:30:17Z</cp:lastPrinted>
  <dcterms:created xsi:type="dcterms:W3CDTF">2008-01-14T13:26:38Z</dcterms:created>
  <dcterms:modified xsi:type="dcterms:W3CDTF">2021-12-06T10:54:12Z</dcterms:modified>
</cp:coreProperties>
</file>