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ThisWorkbook"/>
  <mc:AlternateContent xmlns:mc="http://schemas.openxmlformats.org/markup-compatibility/2006">
    <mc:Choice Requires="x15">
      <x15ac:absPath xmlns:x15ac="http://schemas.microsoft.com/office/spreadsheetml/2010/11/ac" url="Z:\Digital\DataGroup\ISD Data\Workforce\Publication\2022-09\Tables\"/>
    </mc:Choice>
  </mc:AlternateContent>
  <xr:revisionPtr revIDLastSave="0" documentId="13_ncr:1_{F59477EE-E720-48EA-BC14-AA382CD5862A}" xr6:coauthVersionLast="47" xr6:coauthVersionMax="47" xr10:uidLastSave="{00000000-0000-0000-0000-000000000000}"/>
  <bookViews>
    <workbookView xWindow="28680" yWindow="-120" windowWidth="29040" windowHeight="15840" tabRatio="703" xr2:uid="{00000000-000D-0000-FFFF-FFFF00000000}"/>
  </bookViews>
  <sheets>
    <sheet name="Welcome" sheetId="42722" r:id="rId1"/>
    <sheet name="Trend" sheetId="42724" r:id="rId2"/>
    <sheet name="NHS Region and Board" sheetId="42727" r:id="rId3"/>
    <sheet name="NHS Region and Board Trend" sheetId="42735" r:id="rId4"/>
    <sheet name="Gender" sheetId="42734" r:id="rId5"/>
    <sheet name="SIMD" sheetId="42728" r:id="rId6"/>
    <sheet name="Data Gender" sheetId="42697" state="hidden" r:id="rId7"/>
    <sheet name="Data new Region" sheetId="42723" state="hidden" r:id="rId8"/>
    <sheet name="Data SIMD" sheetId="42729" state="hidden" r:id="rId9"/>
    <sheet name="Lookups" sheetId="42725" state="hidden" r:id="rId10"/>
  </sheets>
  <definedNames>
    <definedName name="_xlnm._FilterDatabase" localSheetId="7" hidden="1">'Data new Region'!$A$1:$W$243</definedName>
    <definedName name="_xlnm._FilterDatabase" localSheetId="8" hidden="1">'Data SIMD'!$A$1:$W$134</definedName>
    <definedName name="agedata">#REF!</definedName>
    <definedName name="B1Check" localSheetId="2">'NHS Region and Board'!$A$9:$N$16</definedName>
    <definedName name="census_points">Lookups!$L$4:$L$28</definedName>
    <definedName name="genddata">'Data Gender'!$1:$1048576</definedName>
    <definedName name="_xlnm.Print_Area" localSheetId="4">Gender!$C$1:$L$27</definedName>
    <definedName name="_xlnm.Print_Area" localSheetId="2">'NHS Region and Board'!$A$1:$AE$27</definedName>
    <definedName name="_xlnm.Print_Area" localSheetId="5">SIMD!$A$1:$V$30</definedName>
    <definedName name="_xlnm.Print_Area" localSheetId="0">Welcome!$A$1:$Q$39</definedName>
    <definedName name="_xlnm.Print_Titles" localSheetId="4">Gender!$C:$C,Gender!$1:$9</definedName>
    <definedName name="_xlnm.Print_Titles" localSheetId="2">'NHS Region and Board'!$C:$C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7" i="42727" l="1"/>
  <c r="X17" i="42727"/>
  <c r="Y17" i="42727"/>
  <c r="AD17" i="42727"/>
  <c r="W13" i="42727"/>
  <c r="X13" i="42727"/>
  <c r="Y13" i="42727"/>
  <c r="AD13" i="42727"/>
  <c r="W14" i="42727"/>
  <c r="X14" i="42727"/>
  <c r="Y14" i="42727"/>
  <c r="AD14" i="42727"/>
  <c r="W12" i="42727"/>
  <c r="X12" i="42727"/>
  <c r="Y12" i="42727"/>
  <c r="AD12" i="42727"/>
  <c r="W9" i="42727"/>
  <c r="X9" i="42727"/>
  <c r="Y9" i="42727"/>
  <c r="AD9" i="42727"/>
  <c r="AC137" i="42729"/>
  <c r="AC138" i="42729"/>
  <c r="AC142" i="42729"/>
  <c r="AC149" i="42729"/>
  <c r="AB149" i="42729"/>
  <c r="AB142" i="42729"/>
  <c r="AB138" i="42729"/>
  <c r="AB137" i="42729"/>
  <c r="AA149" i="42729" l="1"/>
  <c r="AA142" i="42729"/>
  <c r="AA138" i="42729"/>
  <c r="A6" i="42724"/>
  <c r="B5" i="42734"/>
  <c r="M19" i="42724" l="1"/>
  <c r="U19" i="42724"/>
  <c r="AC19" i="42724"/>
  <c r="T17" i="42724"/>
  <c r="AB17" i="42724"/>
  <c r="I15" i="42724"/>
  <c r="K16" i="42724"/>
  <c r="G18" i="42724"/>
  <c r="E18" i="42724"/>
  <c r="L13" i="42724"/>
  <c r="T13" i="42724"/>
  <c r="AB13" i="42724"/>
  <c r="K14" i="42724"/>
  <c r="S14" i="42724"/>
  <c r="AA14" i="42724"/>
  <c r="K12" i="42724"/>
  <c r="S12" i="42724"/>
  <c r="AA12" i="42724"/>
  <c r="J11" i="42724"/>
  <c r="J10" i="42724"/>
  <c r="R10" i="42724"/>
  <c r="Z10" i="42724"/>
  <c r="X19" i="42724"/>
  <c r="F16" i="42724"/>
  <c r="G13" i="42724"/>
  <c r="O13" i="42724"/>
  <c r="N14" i="42724"/>
  <c r="F12" i="42724"/>
  <c r="E12" i="42724"/>
  <c r="AC10" i="42724"/>
  <c r="Y19" i="42724"/>
  <c r="K18" i="42724"/>
  <c r="P13" i="42724"/>
  <c r="W14" i="42724"/>
  <c r="F11" i="42724"/>
  <c r="N19" i="42724"/>
  <c r="V19" i="42724"/>
  <c r="M17" i="42724"/>
  <c r="U17" i="42724"/>
  <c r="AC17" i="42724"/>
  <c r="J15" i="42724"/>
  <c r="F17" i="42724"/>
  <c r="H18" i="42724"/>
  <c r="E13" i="42724"/>
  <c r="M13" i="42724"/>
  <c r="U13" i="42724"/>
  <c r="AC13" i="42724"/>
  <c r="L14" i="42724"/>
  <c r="T14" i="42724"/>
  <c r="AB14" i="42724"/>
  <c r="L12" i="42724"/>
  <c r="T12" i="42724"/>
  <c r="AB12" i="42724"/>
  <c r="K11" i="42724"/>
  <c r="K10" i="42724"/>
  <c r="S10" i="42724"/>
  <c r="AA10" i="42724"/>
  <c r="O17" i="42724"/>
  <c r="W17" i="42724"/>
  <c r="H17" i="42724"/>
  <c r="W13" i="42724"/>
  <c r="V14" i="42724"/>
  <c r="V12" i="42724"/>
  <c r="M10" i="42724"/>
  <c r="P17" i="42724"/>
  <c r="I17" i="42724"/>
  <c r="H13" i="42724"/>
  <c r="O14" i="42724"/>
  <c r="F10" i="42724"/>
  <c r="O19" i="42724"/>
  <c r="W19" i="42724"/>
  <c r="N17" i="42724"/>
  <c r="V17" i="42724"/>
  <c r="L19" i="42724"/>
  <c r="K15" i="42724"/>
  <c r="G17" i="42724"/>
  <c r="I18" i="42724"/>
  <c r="F13" i="42724"/>
  <c r="N13" i="42724"/>
  <c r="V13" i="42724"/>
  <c r="E14" i="42724"/>
  <c r="M14" i="42724"/>
  <c r="U14" i="42724"/>
  <c r="AC14" i="42724"/>
  <c r="M12" i="42724"/>
  <c r="U12" i="42724"/>
  <c r="AC12" i="42724"/>
  <c r="E11" i="42724"/>
  <c r="L10" i="42724"/>
  <c r="T10" i="42724"/>
  <c r="AB10" i="42724"/>
  <c r="P19" i="42724"/>
  <c r="L17" i="42724"/>
  <c r="J18" i="42724"/>
  <c r="F14" i="42724"/>
  <c r="N12" i="42724"/>
  <c r="E10" i="42724"/>
  <c r="U10" i="42724"/>
  <c r="Q19" i="42724"/>
  <c r="G16" i="42724"/>
  <c r="X13" i="42724"/>
  <c r="G12" i="42724"/>
  <c r="W12" i="42724"/>
  <c r="V10" i="42724"/>
  <c r="R19" i="42724"/>
  <c r="Z19" i="42724"/>
  <c r="Q17" i="42724"/>
  <c r="Y17" i="42724"/>
  <c r="F15" i="42724"/>
  <c r="H16" i="42724"/>
  <c r="J17" i="42724"/>
  <c r="E15" i="42724"/>
  <c r="I13" i="42724"/>
  <c r="Q13" i="42724"/>
  <c r="Y13" i="42724"/>
  <c r="H14" i="42724"/>
  <c r="P14" i="42724"/>
  <c r="X14" i="42724"/>
  <c r="H12" i="42724"/>
  <c r="P12" i="42724"/>
  <c r="X12" i="42724"/>
  <c r="G11" i="42724"/>
  <c r="G10" i="42724"/>
  <c r="O10" i="42724"/>
  <c r="W10" i="42724"/>
  <c r="AB19" i="42724"/>
  <c r="AA17" i="42724"/>
  <c r="J16" i="42724"/>
  <c r="E17" i="42724"/>
  <c r="S13" i="42724"/>
  <c r="J14" i="42724"/>
  <c r="Z14" i="42724"/>
  <c r="R12" i="42724"/>
  <c r="I11" i="42724"/>
  <c r="Y10" i="42724"/>
  <c r="X17" i="42724"/>
  <c r="O12" i="42724"/>
  <c r="S19" i="42724"/>
  <c r="AA19" i="42724"/>
  <c r="R17" i="42724"/>
  <c r="Z17" i="42724"/>
  <c r="G15" i="42724"/>
  <c r="I16" i="42724"/>
  <c r="K17" i="42724"/>
  <c r="E16" i="42724"/>
  <c r="J13" i="42724"/>
  <c r="R13" i="42724"/>
  <c r="Z13" i="42724"/>
  <c r="I14" i="42724"/>
  <c r="Q14" i="42724"/>
  <c r="Y14" i="42724"/>
  <c r="I12" i="42724"/>
  <c r="Q12" i="42724"/>
  <c r="Y12" i="42724"/>
  <c r="H11" i="42724"/>
  <c r="H10" i="42724"/>
  <c r="P10" i="42724"/>
  <c r="X10" i="42724"/>
  <c r="T19" i="42724"/>
  <c r="S17" i="42724"/>
  <c r="H15" i="42724"/>
  <c r="F18" i="42724"/>
  <c r="K13" i="42724"/>
  <c r="AA13" i="42724"/>
  <c r="R14" i="42724"/>
  <c r="J12" i="42724"/>
  <c r="Z12" i="42724"/>
  <c r="I10" i="42724"/>
  <c r="Q10" i="42724"/>
  <c r="L18" i="42724"/>
  <c r="G14" i="42724"/>
  <c r="N10" i="42724"/>
  <c r="AC9" i="42724"/>
  <c r="E9" i="42724"/>
  <c r="M9" i="42724"/>
  <c r="U9" i="42724"/>
  <c r="H9" i="42724"/>
  <c r="I9" i="42724"/>
  <c r="J9" i="42724"/>
  <c r="S9" i="42724"/>
  <c r="L9" i="42724"/>
  <c r="F9" i="42724"/>
  <c r="N9" i="42724"/>
  <c r="V9" i="42724"/>
  <c r="P9" i="42724"/>
  <c r="Y9" i="42724"/>
  <c r="Z9" i="42724"/>
  <c r="AA9" i="42724"/>
  <c r="AB9" i="42724"/>
  <c r="G9" i="42724"/>
  <c r="O9" i="42724"/>
  <c r="W9" i="42724"/>
  <c r="X9" i="42724"/>
  <c r="Q9" i="42724"/>
  <c r="R9" i="42724"/>
  <c r="K9" i="42724"/>
  <c r="T9" i="42724"/>
  <c r="AA137" i="42729"/>
  <c r="A5" i="42727" l="1"/>
  <c r="A4" i="42727"/>
  <c r="G19" i="42727" l="1"/>
  <c r="O19" i="42727"/>
  <c r="W19" i="42727"/>
  <c r="AE19" i="42727"/>
  <c r="J10" i="42727"/>
  <c r="Q10" i="42727"/>
  <c r="Y10" i="42727"/>
  <c r="H19" i="42727"/>
  <c r="P19" i="42727"/>
  <c r="X19" i="42727"/>
  <c r="D19" i="42727"/>
  <c r="K10" i="42727"/>
  <c r="R10" i="42727"/>
  <c r="Z10" i="42727"/>
  <c r="I19" i="42727"/>
  <c r="Q19" i="42727"/>
  <c r="Y19" i="42727"/>
  <c r="D10" i="42727"/>
  <c r="L10" i="42727"/>
  <c r="S10" i="42727"/>
  <c r="AA10" i="42727"/>
  <c r="U10" i="42727"/>
  <c r="AC10" i="42727"/>
  <c r="V10" i="42727"/>
  <c r="AD10" i="42727"/>
  <c r="I10" i="42727"/>
  <c r="P10" i="42727"/>
  <c r="X10" i="42727"/>
  <c r="N10" i="42727"/>
  <c r="J19" i="42727"/>
  <c r="R19" i="42727"/>
  <c r="Z19" i="42727"/>
  <c r="E10" i="42727"/>
  <c r="M10" i="42727"/>
  <c r="T10" i="42727"/>
  <c r="AB10" i="42727"/>
  <c r="K19" i="42727"/>
  <c r="S19" i="42727"/>
  <c r="AA19" i="42727"/>
  <c r="F10" i="42727"/>
  <c r="L19" i="42727"/>
  <c r="T19" i="42727"/>
  <c r="AB19" i="42727"/>
  <c r="G10" i="42727"/>
  <c r="E19" i="42727"/>
  <c r="M19" i="42727"/>
  <c r="U19" i="42727"/>
  <c r="AC19" i="42727"/>
  <c r="H10" i="42727"/>
  <c r="O10" i="42727"/>
  <c r="W10" i="42727"/>
  <c r="AE10" i="42727"/>
  <c r="F19" i="42727"/>
  <c r="N19" i="42727"/>
  <c r="V19" i="42727"/>
  <c r="AD19" i="42727"/>
  <c r="K17" i="42727"/>
  <c r="S17" i="42727"/>
  <c r="AA17" i="42727"/>
  <c r="F13" i="42727"/>
  <c r="N13" i="42727"/>
  <c r="V13" i="42727"/>
  <c r="J14" i="42727"/>
  <c r="R14" i="42727"/>
  <c r="Z14" i="42727"/>
  <c r="G12" i="42727"/>
  <c r="O12" i="42727"/>
  <c r="AE12" i="42727"/>
  <c r="H9" i="42727"/>
  <c r="AE9" i="42727"/>
  <c r="Q9" i="42727"/>
  <c r="L17" i="42727"/>
  <c r="T17" i="42727"/>
  <c r="AB17" i="42727"/>
  <c r="G13" i="42727"/>
  <c r="O13" i="42727"/>
  <c r="AE13" i="42727"/>
  <c r="K14" i="42727"/>
  <c r="S14" i="42727"/>
  <c r="AA14" i="42727"/>
  <c r="H12" i="42727"/>
  <c r="P12" i="42727"/>
  <c r="D12" i="42727"/>
  <c r="I9" i="42727"/>
  <c r="E17" i="42727"/>
  <c r="M17" i="42727"/>
  <c r="U17" i="42727"/>
  <c r="AC17" i="42727"/>
  <c r="H13" i="42727"/>
  <c r="P13" i="42727"/>
  <c r="D14" i="42727"/>
  <c r="L14" i="42727"/>
  <c r="T14" i="42727"/>
  <c r="AB14" i="42727"/>
  <c r="I12" i="42727"/>
  <c r="Q12" i="42727"/>
  <c r="J9" i="42727"/>
  <c r="R9" i="42727"/>
  <c r="S9" i="42727"/>
  <c r="L9" i="42727"/>
  <c r="AA9" i="42727"/>
  <c r="T9" i="42727"/>
  <c r="M9" i="42727"/>
  <c r="AB9" i="42727"/>
  <c r="U9" i="42727"/>
  <c r="N9" i="42727"/>
  <c r="R17" i="42727"/>
  <c r="Z17" i="42727"/>
  <c r="E13" i="42727"/>
  <c r="M13" i="42727"/>
  <c r="U13" i="42727"/>
  <c r="AC13" i="42727"/>
  <c r="I14" i="42727"/>
  <c r="Q14" i="42727"/>
  <c r="F12" i="42727"/>
  <c r="N12" i="42727"/>
  <c r="V12" i="42727"/>
  <c r="G9" i="42727"/>
  <c r="O9" i="42727"/>
  <c r="F17" i="42727"/>
  <c r="N17" i="42727"/>
  <c r="V17" i="42727"/>
  <c r="I13" i="42727"/>
  <c r="Q13" i="42727"/>
  <c r="E14" i="42727"/>
  <c r="M14" i="42727"/>
  <c r="U14" i="42727"/>
  <c r="AC14" i="42727"/>
  <c r="J12" i="42727"/>
  <c r="R12" i="42727"/>
  <c r="Z12" i="42727"/>
  <c r="K9" i="42727"/>
  <c r="Z9" i="42727"/>
  <c r="V9" i="42727"/>
  <c r="G17" i="42727"/>
  <c r="O17" i="42727"/>
  <c r="AE17" i="42727"/>
  <c r="J13" i="42727"/>
  <c r="R13" i="42727"/>
  <c r="Z13" i="42727"/>
  <c r="F14" i="42727"/>
  <c r="N14" i="42727"/>
  <c r="V14" i="42727"/>
  <c r="K12" i="42727"/>
  <c r="S12" i="42727"/>
  <c r="AA12" i="42727"/>
  <c r="D9" i="42727"/>
  <c r="P9" i="42727"/>
  <c r="H17" i="42727"/>
  <c r="P17" i="42727"/>
  <c r="D17" i="42727"/>
  <c r="K13" i="42727"/>
  <c r="S13" i="42727"/>
  <c r="AA13" i="42727"/>
  <c r="G14" i="42727"/>
  <c r="O14" i="42727"/>
  <c r="AE14" i="42727"/>
  <c r="L12" i="42727"/>
  <c r="T12" i="42727"/>
  <c r="AB12" i="42727"/>
  <c r="E9" i="42727"/>
  <c r="I17" i="42727"/>
  <c r="Q17" i="42727"/>
  <c r="D13" i="42727"/>
  <c r="L13" i="42727"/>
  <c r="T13" i="42727"/>
  <c r="AB13" i="42727"/>
  <c r="H14" i="42727"/>
  <c r="P14" i="42727"/>
  <c r="E12" i="42727"/>
  <c r="M12" i="42727"/>
  <c r="U12" i="42727"/>
  <c r="AC12" i="42727"/>
  <c r="F9" i="42727"/>
  <c r="AC9" i="42727"/>
  <c r="J17" i="42727"/>
  <c r="AD11" i="42727"/>
  <c r="AD18" i="42727"/>
  <c r="AD16" i="42727"/>
  <c r="AD15" i="42727"/>
  <c r="H18" i="42727"/>
  <c r="G18" i="42727"/>
  <c r="G11" i="42727"/>
  <c r="G15" i="42727"/>
  <c r="H16" i="42727"/>
  <c r="H11" i="42727"/>
  <c r="H15" i="42727"/>
  <c r="G16" i="42727"/>
  <c r="AA15" i="42727"/>
  <c r="AB16" i="42727"/>
  <c r="AE18" i="42727"/>
  <c r="W11" i="42727"/>
  <c r="U16" i="42727"/>
  <c r="U18" i="42727"/>
  <c r="Q16" i="42727"/>
  <c r="P18" i="42727"/>
  <c r="K16" i="42727"/>
  <c r="L11" i="42727"/>
  <c r="X11" i="42727"/>
  <c r="AB15" i="42727"/>
  <c r="AC16" i="42727"/>
  <c r="W18" i="42727"/>
  <c r="R11" i="42727"/>
  <c r="R15" i="42727"/>
  <c r="Q15" i="42727"/>
  <c r="O15" i="42727"/>
  <c r="K11" i="42727"/>
  <c r="Y11" i="42727"/>
  <c r="AC15" i="42727"/>
  <c r="AE16" i="42727"/>
  <c r="X18" i="42727"/>
  <c r="V11" i="42727"/>
  <c r="S11" i="42727"/>
  <c r="S15" i="42727"/>
  <c r="P16" i="42727"/>
  <c r="I11" i="42727"/>
  <c r="O18" i="42727"/>
  <c r="N15" i="42727"/>
  <c r="Z11" i="42727"/>
  <c r="AE15" i="42727"/>
  <c r="Y18" i="42727"/>
  <c r="W16" i="42727"/>
  <c r="V18" i="42727"/>
  <c r="T11" i="42727"/>
  <c r="T15" i="42727"/>
  <c r="P15" i="42727"/>
  <c r="I18" i="42727"/>
  <c r="N18" i="42727"/>
  <c r="M15" i="42727"/>
  <c r="F15" i="42727"/>
  <c r="E18" i="42727"/>
  <c r="AA11" i="42727"/>
  <c r="X16" i="42727"/>
  <c r="Z18" i="42727"/>
  <c r="W15" i="42727"/>
  <c r="U11" i="42727"/>
  <c r="U15" i="42727"/>
  <c r="M18" i="42727"/>
  <c r="O16" i="42727"/>
  <c r="L15" i="42727"/>
  <c r="J11" i="42727"/>
  <c r="E11" i="42727"/>
  <c r="E16" i="42727"/>
  <c r="D15" i="42727"/>
  <c r="F16" i="42727"/>
  <c r="AB11" i="42727"/>
  <c r="X15" i="42727"/>
  <c r="Y16" i="42727"/>
  <c r="AA18" i="42727"/>
  <c r="V16" i="42727"/>
  <c r="R16" i="42727"/>
  <c r="R18" i="42727"/>
  <c r="Q11" i="42727"/>
  <c r="I16" i="42727"/>
  <c r="L18" i="42727"/>
  <c r="N16" i="42727"/>
  <c r="K15" i="42727"/>
  <c r="O11" i="42727"/>
  <c r="J18" i="42727"/>
  <c r="D11" i="42727"/>
  <c r="D18" i="42727"/>
  <c r="AE11" i="42727"/>
  <c r="Z15" i="42727"/>
  <c r="AA16" i="42727"/>
  <c r="AC11" i="42727"/>
  <c r="Y15" i="42727"/>
  <c r="Z16" i="42727"/>
  <c r="AB18" i="42727"/>
  <c r="V15" i="42727"/>
  <c r="S16" i="42727"/>
  <c r="S18" i="42727"/>
  <c r="Q18" i="42727"/>
  <c r="I15" i="42727"/>
  <c r="K18" i="42727"/>
  <c r="M16" i="42727"/>
  <c r="N11" i="42727"/>
  <c r="AC18" i="42727"/>
  <c r="T16" i="42727"/>
  <c r="T18" i="42727"/>
  <c r="P11" i="42727"/>
  <c r="L16" i="42727"/>
  <c r="M11" i="42727"/>
  <c r="J16" i="42727"/>
  <c r="F11" i="42727"/>
  <c r="J15" i="42727"/>
  <c r="F18" i="42727"/>
  <c r="E15" i="42727"/>
  <c r="D16" i="42727"/>
  <c r="B4" i="42734"/>
  <c r="V1" i="42735" l="1"/>
  <c r="A6" i="42735" l="1"/>
  <c r="AB18" i="42735" l="1"/>
  <c r="AB26" i="42735"/>
  <c r="AB34" i="42735"/>
  <c r="AB22" i="42735"/>
  <c r="AB10" i="42735"/>
  <c r="AB17" i="42735"/>
  <c r="AB11" i="42735"/>
  <c r="AB19" i="42735"/>
  <c r="AB27" i="42735"/>
  <c r="AB35" i="42735"/>
  <c r="AB20" i="42735"/>
  <c r="AB28" i="42735"/>
  <c r="AB36" i="42735"/>
  <c r="AB21" i="42735"/>
  <c r="AB29" i="42735"/>
  <c r="AB24" i="42735"/>
  <c r="AB12" i="42735"/>
  <c r="AB14" i="42735"/>
  <c r="AB30" i="42735"/>
  <c r="AB33" i="42735"/>
  <c r="AB13" i="42735"/>
  <c r="AB37" i="42735"/>
  <c r="AB32" i="42735"/>
  <c r="AB15" i="42735"/>
  <c r="AB23" i="42735"/>
  <c r="AB31" i="42735"/>
  <c r="AB16" i="42735"/>
  <c r="AB25" i="42735"/>
  <c r="AA10" i="42735"/>
  <c r="AA18" i="42735"/>
  <c r="AA26" i="42735"/>
  <c r="AA34" i="42735"/>
  <c r="AA16" i="42735"/>
  <c r="AA11" i="42735"/>
  <c r="AA19" i="42735"/>
  <c r="AA27" i="42735"/>
  <c r="AA35" i="42735"/>
  <c r="AA24" i="42735"/>
  <c r="AA12" i="42735"/>
  <c r="AA20" i="42735"/>
  <c r="AA28" i="42735"/>
  <c r="AA36" i="42735"/>
  <c r="AA31" i="42735"/>
  <c r="AA32" i="42735"/>
  <c r="AA33" i="42735"/>
  <c r="AA13" i="42735"/>
  <c r="AA21" i="42735"/>
  <c r="AA29" i="42735"/>
  <c r="AA37" i="42735"/>
  <c r="AA23" i="42735"/>
  <c r="AA25" i="42735"/>
  <c r="AA14" i="42735"/>
  <c r="AA22" i="42735"/>
  <c r="AA30" i="42735"/>
  <c r="AA15" i="42735"/>
  <c r="AA17" i="42735"/>
  <c r="Z13" i="42735"/>
  <c r="Z21" i="42735"/>
  <c r="Z30" i="42735"/>
  <c r="Z10" i="42735"/>
  <c r="Z26" i="42735"/>
  <c r="Z11" i="42735"/>
  <c r="Z27" i="42735"/>
  <c r="Z20" i="42735"/>
  <c r="Z14" i="42735"/>
  <c r="Z22" i="42735"/>
  <c r="Z32" i="42735"/>
  <c r="Z15" i="42735"/>
  <c r="Z23" i="42735"/>
  <c r="Z33" i="42735"/>
  <c r="Z18" i="42735"/>
  <c r="Z37" i="42735"/>
  <c r="Z19" i="42735"/>
  <c r="Z36" i="42735"/>
  <c r="Z12" i="42735"/>
  <c r="Z28" i="42735"/>
  <c r="Z16" i="42735"/>
  <c r="Z24" i="42735"/>
  <c r="Z34" i="42735"/>
  <c r="Z17" i="42735"/>
  <c r="Z25" i="42735"/>
  <c r="Z35" i="42735"/>
  <c r="Z31" i="42735"/>
  <c r="Z29" i="42735"/>
  <c r="R36" i="42735"/>
  <c r="J36" i="42735"/>
  <c r="Y36" i="42735"/>
  <c r="Q36" i="42735"/>
  <c r="I36" i="42735"/>
  <c r="T36" i="42735"/>
  <c r="D36" i="42735"/>
  <c r="X36" i="42735"/>
  <c r="P36" i="42735"/>
  <c r="H36" i="42735"/>
  <c r="W36" i="42735"/>
  <c r="O36" i="42735"/>
  <c r="G36" i="42735"/>
  <c r="V36" i="42735"/>
  <c r="N36" i="42735"/>
  <c r="F36" i="42735"/>
  <c r="M36" i="42735"/>
  <c r="U36" i="42735"/>
  <c r="S36" i="42735"/>
  <c r="K36" i="42735"/>
  <c r="E36" i="42735"/>
  <c r="L36" i="42735"/>
  <c r="F10" i="42735"/>
  <c r="I11" i="42735"/>
  <c r="G13" i="42735"/>
  <c r="J14" i="42735"/>
  <c r="H16" i="42735"/>
  <c r="F18" i="42735"/>
  <c r="I19" i="42735"/>
  <c r="G21" i="42735"/>
  <c r="J22" i="42735"/>
  <c r="H24" i="42735"/>
  <c r="F26" i="42735"/>
  <c r="I27" i="42735"/>
  <c r="G29" i="42735"/>
  <c r="J30" i="42735"/>
  <c r="H32" i="42735"/>
  <c r="F34" i="42735"/>
  <c r="I35" i="42735"/>
  <c r="F21" i="42735"/>
  <c r="I30" i="42735"/>
  <c r="G10" i="42735"/>
  <c r="J11" i="42735"/>
  <c r="H13" i="42735"/>
  <c r="F15" i="42735"/>
  <c r="I16" i="42735"/>
  <c r="G18" i="42735"/>
  <c r="J19" i="42735"/>
  <c r="H21" i="42735"/>
  <c r="F23" i="42735"/>
  <c r="I24" i="42735"/>
  <c r="G26" i="42735"/>
  <c r="J27" i="42735"/>
  <c r="H29" i="42735"/>
  <c r="F31" i="42735"/>
  <c r="I32" i="42735"/>
  <c r="G34" i="42735"/>
  <c r="J35" i="42735"/>
  <c r="G16" i="42735"/>
  <c r="I22" i="42735"/>
  <c r="F29" i="42735"/>
  <c r="H10" i="42735"/>
  <c r="F12" i="42735"/>
  <c r="I13" i="42735"/>
  <c r="G15" i="42735"/>
  <c r="J16" i="42735"/>
  <c r="H18" i="42735"/>
  <c r="F20" i="42735"/>
  <c r="I21" i="42735"/>
  <c r="G23" i="42735"/>
  <c r="J24" i="42735"/>
  <c r="H26" i="42735"/>
  <c r="F28" i="42735"/>
  <c r="I29" i="42735"/>
  <c r="G31" i="42735"/>
  <c r="J32" i="42735"/>
  <c r="H34" i="42735"/>
  <c r="F37" i="42735"/>
  <c r="I14" i="42735"/>
  <c r="J25" i="42735"/>
  <c r="I10" i="42735"/>
  <c r="G12" i="42735"/>
  <c r="J13" i="42735"/>
  <c r="H15" i="42735"/>
  <c r="F17" i="42735"/>
  <c r="I18" i="42735"/>
  <c r="G20" i="42735"/>
  <c r="J21" i="42735"/>
  <c r="H23" i="42735"/>
  <c r="F25" i="42735"/>
  <c r="I26" i="42735"/>
  <c r="G28" i="42735"/>
  <c r="J29" i="42735"/>
  <c r="H31" i="42735"/>
  <c r="F33" i="42735"/>
  <c r="I34" i="42735"/>
  <c r="G37" i="42735"/>
  <c r="H19" i="42735"/>
  <c r="J33" i="42735"/>
  <c r="J10" i="42735"/>
  <c r="H12" i="42735"/>
  <c r="F14" i="42735"/>
  <c r="I15" i="42735"/>
  <c r="G17" i="42735"/>
  <c r="J18" i="42735"/>
  <c r="H20" i="42735"/>
  <c r="F22" i="42735"/>
  <c r="I23" i="42735"/>
  <c r="G25" i="42735"/>
  <c r="J26" i="42735"/>
  <c r="H28" i="42735"/>
  <c r="F30" i="42735"/>
  <c r="I31" i="42735"/>
  <c r="G33" i="42735"/>
  <c r="J34" i="42735"/>
  <c r="H37" i="42735"/>
  <c r="J17" i="42735"/>
  <c r="G32" i="42735"/>
  <c r="F11" i="42735"/>
  <c r="I12" i="42735"/>
  <c r="G14" i="42735"/>
  <c r="J15" i="42735"/>
  <c r="H17" i="42735"/>
  <c r="F19" i="42735"/>
  <c r="I20" i="42735"/>
  <c r="G22" i="42735"/>
  <c r="J23" i="42735"/>
  <c r="H25" i="42735"/>
  <c r="F27" i="42735"/>
  <c r="I28" i="42735"/>
  <c r="G30" i="42735"/>
  <c r="J31" i="42735"/>
  <c r="H33" i="42735"/>
  <c r="F35" i="42735"/>
  <c r="I37" i="42735"/>
  <c r="H11" i="42735"/>
  <c r="G24" i="42735"/>
  <c r="H35" i="42735"/>
  <c r="G11" i="42735"/>
  <c r="J12" i="42735"/>
  <c r="H14" i="42735"/>
  <c r="F16" i="42735"/>
  <c r="I17" i="42735"/>
  <c r="G19" i="42735"/>
  <c r="J20" i="42735"/>
  <c r="H22" i="42735"/>
  <c r="F24" i="42735"/>
  <c r="I25" i="42735"/>
  <c r="G27" i="42735"/>
  <c r="J28" i="42735"/>
  <c r="H30" i="42735"/>
  <c r="F32" i="42735"/>
  <c r="I33" i="42735"/>
  <c r="G35" i="42735"/>
  <c r="J37" i="42735"/>
  <c r="F13" i="42735"/>
  <c r="H27" i="42735"/>
  <c r="E11" i="42735"/>
  <c r="E19" i="42735"/>
  <c r="E27" i="42735"/>
  <c r="E35" i="42735"/>
  <c r="D30" i="42735"/>
  <c r="D22" i="42735"/>
  <c r="D13" i="42735"/>
  <c r="E31" i="42735"/>
  <c r="D10" i="42735"/>
  <c r="D16" i="42735"/>
  <c r="E10" i="42735"/>
  <c r="E12" i="42735"/>
  <c r="E20" i="42735"/>
  <c r="E28" i="42735"/>
  <c r="E37" i="42735"/>
  <c r="D29" i="42735"/>
  <c r="D17" i="42735"/>
  <c r="D14" i="42735"/>
  <c r="E23" i="42735"/>
  <c r="E33" i="42735"/>
  <c r="E18" i="42735"/>
  <c r="E13" i="42735"/>
  <c r="E21" i="42735"/>
  <c r="E29" i="42735"/>
  <c r="D37" i="42735"/>
  <c r="D28" i="42735"/>
  <c r="D18" i="42735"/>
  <c r="D12" i="42735"/>
  <c r="E15" i="42735"/>
  <c r="D25" i="42735"/>
  <c r="D27" i="42735"/>
  <c r="E34" i="42735"/>
  <c r="E14" i="42735"/>
  <c r="E22" i="42735"/>
  <c r="E30" i="42735"/>
  <c r="D35" i="42735"/>
  <c r="D24" i="42735"/>
  <c r="D19" i="42735"/>
  <c r="D11" i="42735"/>
  <c r="D34" i="42735"/>
  <c r="D20" i="42735"/>
  <c r="D32" i="42735"/>
  <c r="D31" i="42735"/>
  <c r="D15" i="42735"/>
  <c r="E16" i="42735"/>
  <c r="E24" i="42735"/>
  <c r="E32" i="42735"/>
  <c r="D33" i="42735"/>
  <c r="D26" i="42735"/>
  <c r="D21" i="42735"/>
  <c r="E17" i="42735"/>
  <c r="E25" i="42735"/>
  <c r="E26" i="42735"/>
  <c r="D23" i="42735"/>
  <c r="T12" i="42735"/>
  <c r="R10" i="42735"/>
  <c r="N11" i="42735"/>
  <c r="V11" i="42735"/>
  <c r="R12" i="42735"/>
  <c r="N13" i="42735"/>
  <c r="V13" i="42735"/>
  <c r="R14" i="42735"/>
  <c r="N15" i="42735"/>
  <c r="V15" i="42735"/>
  <c r="R16" i="42735"/>
  <c r="N17" i="42735"/>
  <c r="V17" i="42735"/>
  <c r="R18" i="42735"/>
  <c r="N19" i="42735"/>
  <c r="V19" i="42735"/>
  <c r="R20" i="42735"/>
  <c r="N21" i="42735"/>
  <c r="V21" i="42735"/>
  <c r="R22" i="42735"/>
  <c r="N23" i="42735"/>
  <c r="V23" i="42735"/>
  <c r="R24" i="42735"/>
  <c r="N25" i="42735"/>
  <c r="V25" i="42735"/>
  <c r="R26" i="42735"/>
  <c r="N27" i="42735"/>
  <c r="V27" i="42735"/>
  <c r="R28" i="42735"/>
  <c r="N29" i="42735"/>
  <c r="V29" i="42735"/>
  <c r="R30" i="42735"/>
  <c r="N31" i="42735"/>
  <c r="V31" i="42735"/>
  <c r="R32" i="42735"/>
  <c r="N33" i="42735"/>
  <c r="V33" i="42735"/>
  <c r="R34" i="42735"/>
  <c r="N35" i="42735"/>
  <c r="V35" i="42735"/>
  <c r="R37" i="42735"/>
  <c r="Y12" i="42735"/>
  <c r="Y20" i="42735"/>
  <c r="Y28" i="42735"/>
  <c r="Y37" i="42735"/>
  <c r="X29" i="42735"/>
  <c r="X18" i="42735"/>
  <c r="X13" i="42735"/>
  <c r="L10" i="42735"/>
  <c r="T10" i="42735"/>
  <c r="P11" i="42735"/>
  <c r="L12" i="42735"/>
  <c r="P13" i="42735"/>
  <c r="L14" i="42735"/>
  <c r="T16" i="42735"/>
  <c r="P17" i="42735"/>
  <c r="L18" i="42735"/>
  <c r="K10" i="42735"/>
  <c r="S10" i="42735"/>
  <c r="O11" i="42735"/>
  <c r="W11" i="42735"/>
  <c r="K12" i="42735"/>
  <c r="S12" i="42735"/>
  <c r="O13" i="42735"/>
  <c r="W13" i="42735"/>
  <c r="K14" i="42735"/>
  <c r="S14" i="42735"/>
  <c r="O15" i="42735"/>
  <c r="W15" i="42735"/>
  <c r="K16" i="42735"/>
  <c r="S16" i="42735"/>
  <c r="O17" i="42735"/>
  <c r="W17" i="42735"/>
  <c r="K18" i="42735"/>
  <c r="S18" i="42735"/>
  <c r="O19" i="42735"/>
  <c r="W19" i="42735"/>
  <c r="K20" i="42735"/>
  <c r="S20" i="42735"/>
  <c r="O21" i="42735"/>
  <c r="W21" i="42735"/>
  <c r="K22" i="42735"/>
  <c r="S22" i="42735"/>
  <c r="O23" i="42735"/>
  <c r="W23" i="42735"/>
  <c r="K24" i="42735"/>
  <c r="S24" i="42735"/>
  <c r="O25" i="42735"/>
  <c r="W25" i="42735"/>
  <c r="K26" i="42735"/>
  <c r="S26" i="42735"/>
  <c r="O27" i="42735"/>
  <c r="W27" i="42735"/>
  <c r="K28" i="42735"/>
  <c r="S28" i="42735"/>
  <c r="O29" i="42735"/>
  <c r="W29" i="42735"/>
  <c r="K30" i="42735"/>
  <c r="S30" i="42735"/>
  <c r="O31" i="42735"/>
  <c r="W31" i="42735"/>
  <c r="K32" i="42735"/>
  <c r="S32" i="42735"/>
  <c r="O33" i="42735"/>
  <c r="W33" i="42735"/>
  <c r="K34" i="42735"/>
  <c r="S34" i="42735"/>
  <c r="O35" i="42735"/>
  <c r="W35" i="42735"/>
  <c r="K37" i="42735"/>
  <c r="S37" i="42735"/>
  <c r="Y13" i="42735"/>
  <c r="Y21" i="42735"/>
  <c r="Y29" i="42735"/>
  <c r="X31" i="42735"/>
  <c r="X28" i="42735"/>
  <c r="X19" i="42735"/>
  <c r="X12" i="42735"/>
  <c r="T14" i="42735"/>
  <c r="P15" i="42735"/>
  <c r="L16" i="42735"/>
  <c r="T18" i="42735"/>
  <c r="Q10" i="42735"/>
  <c r="K11" i="42735"/>
  <c r="P12" i="42735"/>
  <c r="U13" i="42735"/>
  <c r="O14" i="42735"/>
  <c r="T15" i="42735"/>
  <c r="N16" i="42735"/>
  <c r="S17" i="42735"/>
  <c r="M18" i="42735"/>
  <c r="P19" i="42735"/>
  <c r="P20" i="42735"/>
  <c r="R21" i="42735"/>
  <c r="T22" i="42735"/>
  <c r="T23" i="42735"/>
  <c r="L25" i="42735"/>
  <c r="N26" i="42735"/>
  <c r="P27" i="42735"/>
  <c r="P28" i="42735"/>
  <c r="V32" i="42735"/>
  <c r="X25" i="42735"/>
  <c r="U10" i="42735"/>
  <c r="Q12" i="42735"/>
  <c r="U15" i="42735"/>
  <c r="N18" i="42735"/>
  <c r="Q20" i="42735"/>
  <c r="K23" i="42735"/>
  <c r="M25" i="42735"/>
  <c r="S29" i="42735"/>
  <c r="W32" i="42735"/>
  <c r="Q37" i="42735"/>
  <c r="X26" i="42735"/>
  <c r="V10" i="42735"/>
  <c r="M11" i="42735"/>
  <c r="L13" i="42735"/>
  <c r="Q14" i="42735"/>
  <c r="P16" i="42735"/>
  <c r="M10" i="42735"/>
  <c r="R11" i="42735"/>
  <c r="W12" i="42735"/>
  <c r="Q13" i="42735"/>
  <c r="V14" i="42735"/>
  <c r="M15" i="42735"/>
  <c r="U16" i="42735"/>
  <c r="L17" i="42735"/>
  <c r="Q18" i="42735"/>
  <c r="T19" i="42735"/>
  <c r="L20" i="42735"/>
  <c r="V20" i="42735"/>
  <c r="L21" i="42735"/>
  <c r="N22" i="42735"/>
  <c r="P23" i="42735"/>
  <c r="P24" i="42735"/>
  <c r="R25" i="42735"/>
  <c r="T26" i="42735"/>
  <c r="T27" i="42735"/>
  <c r="L28" i="42735"/>
  <c r="V28" i="42735"/>
  <c r="L29" i="42735"/>
  <c r="N30" i="42735"/>
  <c r="P31" i="42735"/>
  <c r="P32" i="42735"/>
  <c r="R33" i="42735"/>
  <c r="T34" i="42735"/>
  <c r="T35" i="42735"/>
  <c r="L37" i="42735"/>
  <c r="V37" i="42735"/>
  <c r="Y18" i="42735"/>
  <c r="Y30" i="42735"/>
  <c r="X34" i="42735"/>
  <c r="X23" i="42735"/>
  <c r="X11" i="42735"/>
  <c r="N10" i="42735"/>
  <c r="S11" i="42735"/>
  <c r="M12" i="42735"/>
  <c r="R13" i="42735"/>
  <c r="W14" i="42735"/>
  <c r="Q15" i="42735"/>
  <c r="V16" i="42735"/>
  <c r="M17" i="42735"/>
  <c r="U18" i="42735"/>
  <c r="K19" i="42735"/>
  <c r="U19" i="42735"/>
  <c r="M20" i="42735"/>
  <c r="W20" i="42735"/>
  <c r="M21" i="42735"/>
  <c r="O22" i="42735"/>
  <c r="Q23" i="42735"/>
  <c r="Q24" i="42735"/>
  <c r="S25" i="42735"/>
  <c r="U26" i="42735"/>
  <c r="K27" i="42735"/>
  <c r="U27" i="42735"/>
  <c r="M28" i="42735"/>
  <c r="O10" i="42735"/>
  <c r="T11" i="42735"/>
  <c r="N12" i="42735"/>
  <c r="S13" i="42735"/>
  <c r="M14" i="42735"/>
  <c r="R15" i="42735"/>
  <c r="W16" i="42735"/>
  <c r="Q17" i="42735"/>
  <c r="V18" i="42735"/>
  <c r="L19" i="42735"/>
  <c r="N20" i="42735"/>
  <c r="P21" i="42735"/>
  <c r="P22" i="42735"/>
  <c r="R23" i="42735"/>
  <c r="T24" i="42735"/>
  <c r="T25" i="42735"/>
  <c r="L26" i="42735"/>
  <c r="V26" i="42735"/>
  <c r="L27" i="42735"/>
  <c r="N28" i="42735"/>
  <c r="P29" i="42735"/>
  <c r="P30" i="42735"/>
  <c r="R31" i="42735"/>
  <c r="T32" i="42735"/>
  <c r="T33" i="42735"/>
  <c r="L34" i="42735"/>
  <c r="V34" i="42735"/>
  <c r="L35" i="42735"/>
  <c r="N37" i="42735"/>
  <c r="Y10" i="42735"/>
  <c r="Y22" i="42735"/>
  <c r="Y32" i="42735"/>
  <c r="X37" i="42735"/>
  <c r="X20" i="42735"/>
  <c r="V24" i="42735"/>
  <c r="L32" i="42735"/>
  <c r="P37" i="42735"/>
  <c r="Y24" i="42735"/>
  <c r="X17" i="42735"/>
  <c r="L11" i="42735"/>
  <c r="K13" i="42735"/>
  <c r="P14" i="42735"/>
  <c r="O16" i="42735"/>
  <c r="T17" i="42735"/>
  <c r="Q19" i="42735"/>
  <c r="U23" i="42735"/>
  <c r="W24" i="42735"/>
  <c r="O26" i="42735"/>
  <c r="U30" i="42735"/>
  <c r="K31" i="42735"/>
  <c r="M32" i="42735"/>
  <c r="Y25" i="42735"/>
  <c r="X16" i="42735"/>
  <c r="U12" i="42735"/>
  <c r="P10" i="42735"/>
  <c r="U11" i="42735"/>
  <c r="O12" i="42735"/>
  <c r="T13" i="42735"/>
  <c r="N14" i="42735"/>
  <c r="S15" i="42735"/>
  <c r="M16" i="42735"/>
  <c r="R17" i="42735"/>
  <c r="W18" i="42735"/>
  <c r="M19" i="42735"/>
  <c r="O20" i="42735"/>
  <c r="Q21" i="42735"/>
  <c r="Q22" i="42735"/>
  <c r="S23" i="42735"/>
  <c r="U24" i="42735"/>
  <c r="K25" i="42735"/>
  <c r="U25" i="42735"/>
  <c r="M26" i="42735"/>
  <c r="W26" i="42735"/>
  <c r="M27" i="42735"/>
  <c r="O28" i="42735"/>
  <c r="Q29" i="42735"/>
  <c r="Q30" i="42735"/>
  <c r="S31" i="42735"/>
  <c r="U32" i="42735"/>
  <c r="K33" i="42735"/>
  <c r="U33" i="42735"/>
  <c r="M34" i="42735"/>
  <c r="W34" i="42735"/>
  <c r="M35" i="42735"/>
  <c r="O37" i="42735"/>
  <c r="Y11" i="42735"/>
  <c r="Y23" i="42735"/>
  <c r="Y33" i="42735"/>
  <c r="X30" i="42735"/>
  <c r="X21" i="42735"/>
  <c r="L24" i="42735"/>
  <c r="R29" i="42735"/>
  <c r="T30" i="42735"/>
  <c r="T31" i="42735"/>
  <c r="L33" i="42735"/>
  <c r="N34" i="42735"/>
  <c r="P35" i="42735"/>
  <c r="Y14" i="42735"/>
  <c r="Y34" i="42735"/>
  <c r="S21" i="42735"/>
  <c r="U22" i="42735"/>
  <c r="M24" i="42735"/>
  <c r="Q27" i="42735"/>
  <c r="Q28" i="42735"/>
  <c r="U31" i="42735"/>
  <c r="M33" i="42735"/>
  <c r="O34" i="42735"/>
  <c r="Q35" i="42735"/>
  <c r="Y15" i="42735"/>
  <c r="Y35" i="42735"/>
  <c r="K15" i="42735"/>
  <c r="M22" i="42735"/>
  <c r="O24" i="42735"/>
  <c r="Q26" i="42735"/>
  <c r="U28" i="42735"/>
  <c r="L30" i="42735"/>
  <c r="Q31" i="42735"/>
  <c r="P34" i="42735"/>
  <c r="U35" i="42735"/>
  <c r="Y17" i="42735"/>
  <c r="X27" i="42735"/>
  <c r="L15" i="42735"/>
  <c r="P18" i="42735"/>
  <c r="W22" i="42735"/>
  <c r="O30" i="42735"/>
  <c r="P33" i="42735"/>
  <c r="X22" i="42735"/>
  <c r="W10" i="42735"/>
  <c r="P25" i="42735"/>
  <c r="K29" i="42735"/>
  <c r="Y27" i="42735"/>
  <c r="Q16" i="42735"/>
  <c r="M23" i="42735"/>
  <c r="M29" i="42735"/>
  <c r="N32" i="42735"/>
  <c r="Y31" i="42735"/>
  <c r="T21" i="42735"/>
  <c r="T29" i="42735"/>
  <c r="U37" i="42735"/>
  <c r="X10" i="42735"/>
  <c r="V12" i="42735"/>
  <c r="U21" i="42735"/>
  <c r="U29" i="42735"/>
  <c r="W37" i="42735"/>
  <c r="U17" i="42735"/>
  <c r="L22" i="42735"/>
  <c r="P26" i="42735"/>
  <c r="S35" i="42735"/>
  <c r="X35" i="42735"/>
  <c r="U14" i="42735"/>
  <c r="O18" i="42735"/>
  <c r="T20" i="42735"/>
  <c r="V22" i="42735"/>
  <c r="W28" i="42735"/>
  <c r="M30" i="42735"/>
  <c r="Q34" i="42735"/>
  <c r="Y19" i="42735"/>
  <c r="X24" i="42735"/>
  <c r="U20" i="42735"/>
  <c r="U34" i="42735"/>
  <c r="Y26" i="42735"/>
  <c r="L23" i="42735"/>
  <c r="R27" i="42735"/>
  <c r="V30" i="42735"/>
  <c r="Q33" i="42735"/>
  <c r="M37" i="42735"/>
  <c r="X15" i="42735"/>
  <c r="Q11" i="42735"/>
  <c r="K21" i="42735"/>
  <c r="Q25" i="42735"/>
  <c r="S27" i="42735"/>
  <c r="W30" i="42735"/>
  <c r="S33" i="42735"/>
  <c r="T37" i="42735"/>
  <c r="X14" i="42735"/>
  <c r="R19" i="42735"/>
  <c r="O32" i="42735"/>
  <c r="K35" i="42735"/>
  <c r="X32" i="42735"/>
  <c r="K17" i="42735"/>
  <c r="S19" i="42735"/>
  <c r="L31" i="42735"/>
  <c r="Q32" i="42735"/>
  <c r="R35" i="42735"/>
  <c r="X33" i="42735"/>
  <c r="M13" i="42735"/>
  <c r="N24" i="42735"/>
  <c r="T28" i="42735"/>
  <c r="M31" i="42735"/>
  <c r="Y16" i="42735"/>
  <c r="W1" i="42724"/>
  <c r="V1" i="42728"/>
  <c r="H1" i="42734"/>
  <c r="AE1" i="42727"/>
  <c r="B11" i="42734" l="1"/>
  <c r="B12" i="42734"/>
  <c r="B19" i="42734"/>
  <c r="D19" i="42734" l="1"/>
  <c r="G19" i="42734"/>
  <c r="F19" i="42734"/>
  <c r="E19" i="42734"/>
  <c r="B17" i="42734"/>
  <c r="B18" i="42734"/>
  <c r="B16" i="42734"/>
  <c r="B14" i="42734"/>
  <c r="D11" i="42734"/>
  <c r="B21" i="42734"/>
  <c r="B20" i="42734"/>
  <c r="B13" i="42734"/>
  <c r="B15" i="42734"/>
  <c r="A6" i="42728"/>
  <c r="D3" i="42729"/>
  <c r="D4" i="42729"/>
  <c r="D5" i="42729"/>
  <c r="D6" i="42729"/>
  <c r="D7" i="42729"/>
  <c r="D8" i="42729"/>
  <c r="D9" i="42729"/>
  <c r="D10" i="42729"/>
  <c r="D11" i="42729"/>
  <c r="D12" i="42729"/>
  <c r="D13" i="42729"/>
  <c r="D14" i="42729"/>
  <c r="D15" i="42729"/>
  <c r="D16" i="42729"/>
  <c r="D17" i="42729"/>
  <c r="D18" i="42729"/>
  <c r="D19" i="42729"/>
  <c r="D20" i="42729"/>
  <c r="D21" i="42729"/>
  <c r="D22" i="42729"/>
  <c r="D23" i="42729"/>
  <c r="D24" i="42729"/>
  <c r="D25" i="42729"/>
  <c r="D26" i="42729"/>
  <c r="D27" i="42729"/>
  <c r="D28" i="42729"/>
  <c r="D29" i="42729"/>
  <c r="D30" i="42729"/>
  <c r="D31" i="42729"/>
  <c r="D32" i="42729"/>
  <c r="D33" i="42729"/>
  <c r="D34" i="42729"/>
  <c r="D35" i="42729"/>
  <c r="D36" i="42729"/>
  <c r="D37" i="42729"/>
  <c r="D38" i="42729"/>
  <c r="D39" i="42729"/>
  <c r="D40" i="42729"/>
  <c r="D41" i="42729"/>
  <c r="D42" i="42729"/>
  <c r="D43" i="42729"/>
  <c r="D44" i="42729"/>
  <c r="D45" i="42729"/>
  <c r="D46" i="42729"/>
  <c r="D47" i="42729"/>
  <c r="D48" i="42729"/>
  <c r="D49" i="42729"/>
  <c r="D50" i="42729"/>
  <c r="D51" i="42729"/>
  <c r="D52" i="42729"/>
  <c r="D53" i="42729"/>
  <c r="D54" i="42729"/>
  <c r="D55" i="42729"/>
  <c r="D56" i="42729"/>
  <c r="D57" i="42729"/>
  <c r="D58" i="42729"/>
  <c r="D59" i="42729"/>
  <c r="D60" i="42729"/>
  <c r="D61" i="42729"/>
  <c r="D62" i="42729"/>
  <c r="D63" i="42729"/>
  <c r="D64" i="42729"/>
  <c r="D65" i="42729"/>
  <c r="D66" i="42729"/>
  <c r="D67" i="42729"/>
  <c r="D68" i="42729"/>
  <c r="D69" i="42729"/>
  <c r="D70" i="42729"/>
  <c r="D71" i="42729"/>
  <c r="D72" i="42729"/>
  <c r="D73" i="42729"/>
  <c r="D74" i="42729"/>
  <c r="D75" i="42729"/>
  <c r="D76" i="42729"/>
  <c r="D77" i="42729"/>
  <c r="D78" i="42729"/>
  <c r="D79" i="42729"/>
  <c r="D80" i="42729"/>
  <c r="D81" i="42729"/>
  <c r="D82" i="42729"/>
  <c r="D83" i="42729"/>
  <c r="D84" i="42729"/>
  <c r="D85" i="42729"/>
  <c r="D86" i="42729"/>
  <c r="D87" i="42729"/>
  <c r="D88" i="42729"/>
  <c r="D89" i="42729"/>
  <c r="D90" i="42729"/>
  <c r="D91" i="42729"/>
  <c r="D92" i="42729"/>
  <c r="D93" i="42729"/>
  <c r="D94" i="42729"/>
  <c r="D95" i="42729"/>
  <c r="D96" i="42729"/>
  <c r="D97" i="42729"/>
  <c r="D98" i="42729"/>
  <c r="D99" i="42729"/>
  <c r="D100" i="42729"/>
  <c r="D101" i="42729"/>
  <c r="D102" i="42729"/>
  <c r="D103" i="42729"/>
  <c r="D104" i="42729"/>
  <c r="D105" i="42729"/>
  <c r="D106" i="42729"/>
  <c r="D107" i="42729"/>
  <c r="D108" i="42729"/>
  <c r="D109" i="42729"/>
  <c r="D110" i="42729"/>
  <c r="D111" i="42729"/>
  <c r="D112" i="42729"/>
  <c r="D113" i="42729"/>
  <c r="D114" i="42729"/>
  <c r="D115" i="42729"/>
  <c r="D116" i="42729"/>
  <c r="D117" i="42729"/>
  <c r="D118" i="42729"/>
  <c r="D119" i="42729"/>
  <c r="D120" i="42729"/>
  <c r="D121" i="42729"/>
  <c r="D122" i="42729"/>
  <c r="D123" i="42729"/>
  <c r="D124" i="42729"/>
  <c r="D125" i="42729"/>
  <c r="D126" i="42729"/>
  <c r="D127" i="42729"/>
  <c r="D128" i="42729"/>
  <c r="D129" i="42729"/>
  <c r="D130" i="42729"/>
  <c r="D131" i="42729"/>
  <c r="D132" i="42729"/>
  <c r="D133" i="42729"/>
  <c r="D134" i="42729"/>
  <c r="D135" i="42729"/>
  <c r="D136" i="42729"/>
  <c r="D137" i="42729"/>
  <c r="D138" i="42729"/>
  <c r="D139" i="42729"/>
  <c r="D140" i="42729"/>
  <c r="D141" i="42729"/>
  <c r="D142" i="42729"/>
  <c r="D143" i="42729"/>
  <c r="D144" i="42729"/>
  <c r="D145" i="42729"/>
  <c r="D146" i="42729"/>
  <c r="D147" i="42729"/>
  <c r="D148" i="42729"/>
  <c r="D149" i="42729"/>
  <c r="D150" i="42729"/>
  <c r="D151" i="42729"/>
  <c r="D152" i="42729"/>
  <c r="D153" i="42729"/>
  <c r="D154" i="42729"/>
  <c r="D2" i="42729"/>
  <c r="AA13" i="42728" l="1"/>
  <c r="AA10" i="42728"/>
  <c r="AA14" i="42728"/>
  <c r="AA12" i="42728"/>
  <c r="AA15" i="42728"/>
  <c r="AA11" i="42728"/>
  <c r="AA16" i="42728"/>
  <c r="AA17" i="42728"/>
  <c r="Z16" i="42728"/>
  <c r="Z17" i="42728"/>
  <c r="Z11" i="42728"/>
  <c r="Z13" i="42728"/>
  <c r="Z14" i="42728"/>
  <c r="Z15" i="42728"/>
  <c r="Z10" i="42728"/>
  <c r="Z12" i="42728"/>
  <c r="Y10" i="42728"/>
  <c r="Y14" i="42728"/>
  <c r="Y15" i="42728"/>
  <c r="Y11" i="42728"/>
  <c r="Y12" i="42728"/>
  <c r="Y13" i="42728"/>
  <c r="Y16" i="42728"/>
  <c r="Y17" i="42728"/>
  <c r="E10" i="42728"/>
  <c r="M10" i="42728"/>
  <c r="U10" i="42728"/>
  <c r="H11" i="42728"/>
  <c r="P11" i="42728"/>
  <c r="C12" i="42728"/>
  <c r="K12" i="42728"/>
  <c r="S12" i="42728"/>
  <c r="F13" i="42728"/>
  <c r="N13" i="42728"/>
  <c r="V13" i="42728"/>
  <c r="I14" i="42728"/>
  <c r="Q14" i="42728"/>
  <c r="D15" i="42728"/>
  <c r="L15" i="42728"/>
  <c r="T15" i="42728"/>
  <c r="G16" i="42728"/>
  <c r="O16" i="42728"/>
  <c r="W16" i="42728"/>
  <c r="J17" i="42728"/>
  <c r="R17" i="42728"/>
  <c r="X15" i="42728"/>
  <c r="G10" i="42728"/>
  <c r="E12" i="42728"/>
  <c r="U12" i="42728"/>
  <c r="H13" i="42728"/>
  <c r="C14" i="42728"/>
  <c r="K14" i="42728"/>
  <c r="F15" i="42728"/>
  <c r="V15" i="42728"/>
  <c r="Q16" i="42728"/>
  <c r="L17" i="42728"/>
  <c r="X13" i="42728"/>
  <c r="H10" i="42728"/>
  <c r="C11" i="42728"/>
  <c r="K11" i="42728"/>
  <c r="S11" i="42728"/>
  <c r="F12" i="42728"/>
  <c r="N12" i="42728"/>
  <c r="V12" i="42728"/>
  <c r="Q13" i="42728"/>
  <c r="D14" i="42728"/>
  <c r="L14" i="42728"/>
  <c r="G15" i="42728"/>
  <c r="O15" i="42728"/>
  <c r="J16" i="42728"/>
  <c r="E17" i="42728"/>
  <c r="M17" i="42728"/>
  <c r="X12" i="42728"/>
  <c r="Q12" i="42728"/>
  <c r="O14" i="42728"/>
  <c r="J15" i="42728"/>
  <c r="E16" i="42728"/>
  <c r="H17" i="42728"/>
  <c r="X17" i="42728"/>
  <c r="L10" i="42728"/>
  <c r="G11" i="42728"/>
  <c r="W11" i="42728"/>
  <c r="R12" i="42728"/>
  <c r="M13" i="42728"/>
  <c r="P14" i="42728"/>
  <c r="K15" i="42728"/>
  <c r="F16" i="42728"/>
  <c r="I17" i="42728"/>
  <c r="X16" i="42728"/>
  <c r="F10" i="42728"/>
  <c r="N10" i="42728"/>
  <c r="V10" i="42728"/>
  <c r="I11" i="42728"/>
  <c r="Q11" i="42728"/>
  <c r="D12" i="42728"/>
  <c r="L12" i="42728"/>
  <c r="T12" i="42728"/>
  <c r="G13" i="42728"/>
  <c r="O13" i="42728"/>
  <c r="W13" i="42728"/>
  <c r="J14" i="42728"/>
  <c r="R14" i="42728"/>
  <c r="E15" i="42728"/>
  <c r="M15" i="42728"/>
  <c r="U15" i="42728"/>
  <c r="H16" i="42728"/>
  <c r="P16" i="42728"/>
  <c r="C17" i="42728"/>
  <c r="K17" i="42728"/>
  <c r="S17" i="42728"/>
  <c r="X14" i="42728"/>
  <c r="O10" i="42728"/>
  <c r="W10" i="42728"/>
  <c r="J11" i="42728"/>
  <c r="R11" i="42728"/>
  <c r="M12" i="42728"/>
  <c r="P13" i="42728"/>
  <c r="S14" i="42728"/>
  <c r="N15" i="42728"/>
  <c r="I16" i="42728"/>
  <c r="D17" i="42728"/>
  <c r="T17" i="42728"/>
  <c r="P10" i="42728"/>
  <c r="I13" i="42728"/>
  <c r="T14" i="42728"/>
  <c r="W15" i="42728"/>
  <c r="R16" i="42728"/>
  <c r="U17" i="42728"/>
  <c r="I12" i="42728"/>
  <c r="M16" i="42728"/>
  <c r="T10" i="42728"/>
  <c r="J12" i="42728"/>
  <c r="H14" i="42728"/>
  <c r="V16" i="42728"/>
  <c r="I10" i="42728"/>
  <c r="Q10" i="42728"/>
  <c r="D11" i="42728"/>
  <c r="L11" i="42728"/>
  <c r="T11" i="42728"/>
  <c r="G12" i="42728"/>
  <c r="O12" i="42728"/>
  <c r="W12" i="42728"/>
  <c r="J13" i="42728"/>
  <c r="R13" i="42728"/>
  <c r="E14" i="42728"/>
  <c r="M14" i="42728"/>
  <c r="U14" i="42728"/>
  <c r="H15" i="42728"/>
  <c r="P15" i="42728"/>
  <c r="C16" i="42728"/>
  <c r="K16" i="42728"/>
  <c r="S16" i="42728"/>
  <c r="F17" i="42728"/>
  <c r="N17" i="42728"/>
  <c r="V17" i="42728"/>
  <c r="X11" i="42728"/>
  <c r="J10" i="42728"/>
  <c r="R10" i="42728"/>
  <c r="E11" i="42728"/>
  <c r="M11" i="42728"/>
  <c r="U11" i="42728"/>
  <c r="H12" i="42728"/>
  <c r="P12" i="42728"/>
  <c r="C13" i="42728"/>
  <c r="K13" i="42728"/>
  <c r="S13" i="42728"/>
  <c r="F14" i="42728"/>
  <c r="N14" i="42728"/>
  <c r="V14" i="42728"/>
  <c r="I15" i="42728"/>
  <c r="Q15" i="42728"/>
  <c r="D16" i="42728"/>
  <c r="L16" i="42728"/>
  <c r="T16" i="42728"/>
  <c r="G17" i="42728"/>
  <c r="O17" i="42728"/>
  <c r="W17" i="42728"/>
  <c r="X10" i="42728"/>
  <c r="C10" i="42728"/>
  <c r="K10" i="42728"/>
  <c r="S10" i="42728"/>
  <c r="F11" i="42728"/>
  <c r="N11" i="42728"/>
  <c r="V11" i="42728"/>
  <c r="D13" i="42728"/>
  <c r="L13" i="42728"/>
  <c r="T13" i="42728"/>
  <c r="G14" i="42728"/>
  <c r="W14" i="42728"/>
  <c r="R15" i="42728"/>
  <c r="U16" i="42728"/>
  <c r="P17" i="42728"/>
  <c r="D10" i="42728"/>
  <c r="O11" i="42728"/>
  <c r="E13" i="42728"/>
  <c r="U13" i="42728"/>
  <c r="C15" i="42728"/>
  <c r="S15" i="42728"/>
  <c r="N16" i="42728"/>
  <c r="Q17" i="42728"/>
  <c r="G18" i="42734"/>
  <c r="D18" i="42734"/>
  <c r="F18" i="42734"/>
  <c r="E18" i="42734"/>
  <c r="G17" i="42734"/>
  <c r="F17" i="42734"/>
  <c r="D17" i="42734"/>
  <c r="E17" i="42734"/>
  <c r="D12" i="42734"/>
  <c r="E13" i="42734"/>
  <c r="F13" i="42734"/>
  <c r="D13" i="42734"/>
  <c r="G20" i="42734"/>
  <c r="E20" i="42734"/>
  <c r="F20" i="42734"/>
  <c r="D20" i="42734"/>
  <c r="E12" i="42734"/>
  <c r="G12" i="42734"/>
  <c r="F12" i="42734"/>
  <c r="G13" i="42734"/>
  <c r="G16" i="42734"/>
  <c r="F16" i="42734"/>
  <c r="E16" i="42734"/>
  <c r="D16" i="42734"/>
  <c r="E15" i="42734"/>
  <c r="D15" i="42734"/>
  <c r="F15" i="42734"/>
  <c r="G15" i="42734"/>
  <c r="F21" i="42734"/>
  <c r="G21" i="42734"/>
  <c r="E21" i="42734"/>
  <c r="D21" i="42734"/>
  <c r="D14" i="42734"/>
  <c r="G14" i="42734"/>
  <c r="F14" i="42734"/>
  <c r="E14" i="42734"/>
  <c r="F11" i="42734"/>
  <c r="G11" i="42734"/>
  <c r="E11" i="42734"/>
  <c r="D9" i="42724" l="1"/>
  <c r="D14" i="42724"/>
  <c r="D18" i="42724"/>
  <c r="D10" i="42724"/>
  <c r="D16" i="42724"/>
  <c r="D15" i="42724"/>
  <c r="D17" i="42724"/>
  <c r="D11" i="42724"/>
  <c r="D12" i="42724"/>
  <c r="D13" i="42724"/>
  <c r="F415" i="42697" l="1"/>
  <c r="F416" i="42697"/>
  <c r="F417" i="42697"/>
  <c r="F418" i="42697"/>
  <c r="F419" i="42697"/>
  <c r="F420" i="42697"/>
  <c r="F421" i="42697"/>
  <c r="F422" i="42697"/>
  <c r="F423" i="42697"/>
  <c r="F424" i="42697"/>
  <c r="F425" i="42697"/>
  <c r="F426" i="42697"/>
  <c r="F427" i="42697"/>
  <c r="F428" i="42697"/>
  <c r="F429" i="42697"/>
  <c r="F430" i="42697"/>
  <c r="F431" i="42697"/>
  <c r="F432" i="42697"/>
  <c r="F433" i="42697"/>
  <c r="F434" i="42697"/>
  <c r="F435" i="42697"/>
  <c r="F436" i="42697"/>
  <c r="F437" i="42697"/>
  <c r="F438" i="42697"/>
  <c r="F439" i="42697"/>
  <c r="F440" i="42697"/>
  <c r="F441" i="42697"/>
  <c r="F442" i="42697"/>
  <c r="F443" i="42697"/>
  <c r="F444" i="42697"/>
  <c r="F445" i="42697"/>
  <c r="F446" i="42697"/>
  <c r="F447" i="42697"/>
  <c r="F448" i="42697"/>
  <c r="F449" i="42697"/>
  <c r="F450" i="42697"/>
  <c r="F451" i="42697"/>
  <c r="F452" i="42697"/>
  <c r="F453" i="42697"/>
  <c r="F454" i="42697"/>
  <c r="F455" i="42697"/>
  <c r="F456" i="42697"/>
  <c r="F457" i="42697"/>
  <c r="F458" i="42697"/>
  <c r="F459" i="42697"/>
  <c r="F460" i="42697"/>
  <c r="F461" i="42697"/>
  <c r="F462" i="42697"/>
  <c r="F463" i="42697"/>
  <c r="F464" i="42697"/>
  <c r="F465" i="42697"/>
  <c r="F466" i="42697"/>
  <c r="F467" i="42697"/>
  <c r="F468" i="42697"/>
  <c r="F469" i="42697"/>
  <c r="F470" i="42697"/>
  <c r="F471" i="42697"/>
  <c r="F472" i="42697"/>
  <c r="F473" i="42697"/>
  <c r="F474" i="42697"/>
  <c r="F475" i="42697"/>
  <c r="F476" i="42697"/>
  <c r="F477" i="42697"/>
  <c r="F478" i="42697"/>
  <c r="F479" i="42697"/>
  <c r="F480" i="42697"/>
  <c r="F481" i="42697"/>
  <c r="F482" i="42697"/>
  <c r="F483" i="42697"/>
  <c r="F484" i="42697"/>
  <c r="F485" i="42697"/>
  <c r="F486" i="42697"/>
  <c r="F487" i="42697"/>
  <c r="F488" i="42697"/>
  <c r="F489" i="42697"/>
  <c r="F490" i="42697"/>
  <c r="F491" i="42697"/>
  <c r="F492" i="42697"/>
  <c r="F493" i="42697"/>
  <c r="F494" i="42697"/>
  <c r="F495" i="42697"/>
  <c r="F496" i="42697"/>
  <c r="F497" i="42697"/>
  <c r="F498" i="42697"/>
  <c r="F499" i="42697"/>
  <c r="F500" i="42697"/>
  <c r="F501" i="42697"/>
  <c r="F502" i="42697"/>
  <c r="F503" i="42697"/>
  <c r="F504" i="42697"/>
  <c r="F505" i="42697"/>
  <c r="F506" i="42697"/>
  <c r="F507" i="42697"/>
  <c r="F508" i="42697"/>
  <c r="F509" i="42697"/>
  <c r="F510" i="42697"/>
  <c r="F511" i="42697"/>
  <c r="F512" i="42697"/>
  <c r="F513" i="42697"/>
  <c r="F514" i="42697"/>
  <c r="F515" i="42697"/>
  <c r="F516" i="42697"/>
  <c r="F517" i="42697"/>
  <c r="F518" i="42697"/>
  <c r="F519" i="42697"/>
  <c r="F520" i="42697"/>
  <c r="F521" i="42697"/>
  <c r="F522" i="42697"/>
  <c r="F523" i="42697"/>
  <c r="F524" i="42697"/>
  <c r="F525" i="42697"/>
  <c r="F526" i="42697"/>
  <c r="F527" i="42697"/>
  <c r="F528" i="42697"/>
  <c r="F529" i="42697"/>
  <c r="F530" i="42697"/>
  <c r="F531" i="42697"/>
  <c r="F532" i="42697"/>
  <c r="F533" i="42697"/>
  <c r="F534" i="42697"/>
  <c r="F535" i="42697"/>
  <c r="F536" i="42697"/>
  <c r="F537" i="42697"/>
  <c r="F538" i="42697"/>
  <c r="F539" i="42697"/>
  <c r="F540" i="42697"/>
  <c r="F541" i="42697"/>
  <c r="F542" i="42697"/>
  <c r="F543" i="42697"/>
  <c r="F544" i="42697"/>
  <c r="F545" i="42697"/>
  <c r="F546" i="42697"/>
  <c r="F547" i="42697"/>
  <c r="F548" i="42697"/>
  <c r="F549" i="42697"/>
  <c r="F550" i="42697"/>
  <c r="F551" i="42697"/>
  <c r="F552" i="42697"/>
  <c r="F553" i="42697"/>
  <c r="F554" i="42697"/>
  <c r="F555" i="42697"/>
  <c r="F556" i="42697"/>
  <c r="F557" i="42697"/>
  <c r="F558" i="42697"/>
  <c r="F559" i="42697"/>
  <c r="F560" i="42697"/>
  <c r="F561" i="42697"/>
  <c r="F562" i="42697"/>
  <c r="F563" i="42697"/>
  <c r="F564" i="42697"/>
  <c r="F565" i="42697"/>
  <c r="F566" i="42697"/>
  <c r="F567" i="42697"/>
  <c r="F568" i="42697"/>
  <c r="F569" i="42697"/>
  <c r="F570" i="42697"/>
  <c r="F571" i="42697"/>
  <c r="F572" i="42697"/>
  <c r="F573" i="42697"/>
  <c r="F574" i="42697"/>
  <c r="F575" i="42697"/>
  <c r="F576" i="42697"/>
  <c r="F577" i="42697"/>
  <c r="F578" i="42697"/>
  <c r="F579" i="42697"/>
  <c r="F580" i="42697"/>
  <c r="F581" i="42697"/>
  <c r="F582" i="42697"/>
  <c r="F583" i="42697"/>
  <c r="F584" i="42697"/>
  <c r="F585" i="42697"/>
  <c r="F586" i="42697"/>
  <c r="F587" i="42697"/>
  <c r="F588" i="42697"/>
  <c r="F589" i="42697"/>
  <c r="F590" i="42697"/>
  <c r="F591" i="42697"/>
  <c r="F592" i="42697"/>
  <c r="F593" i="42697"/>
  <c r="F594" i="42697"/>
  <c r="F595" i="42697"/>
  <c r="F596" i="42697"/>
  <c r="F597" i="42697"/>
  <c r="F598" i="42697"/>
  <c r="F599" i="42697"/>
  <c r="F600" i="42697"/>
  <c r="F601" i="42697"/>
  <c r="F602" i="42697"/>
  <c r="F603" i="42697"/>
  <c r="F604" i="42697"/>
  <c r="F605" i="42697"/>
  <c r="F606" i="42697"/>
  <c r="F607" i="42697"/>
  <c r="F608" i="42697"/>
  <c r="F609" i="42697"/>
  <c r="F610" i="42697"/>
  <c r="F611" i="42697"/>
  <c r="F612" i="42697"/>
  <c r="F613" i="42697"/>
  <c r="F614" i="42697"/>
  <c r="F615" i="42697"/>
  <c r="F616" i="42697"/>
  <c r="F617" i="42697"/>
  <c r="F618" i="42697"/>
  <c r="F619" i="42697"/>
  <c r="F620" i="42697"/>
  <c r="F621" i="42697"/>
  <c r="F622" i="42697"/>
  <c r="F623" i="42697"/>
</calcChain>
</file>

<file path=xl/sharedStrings.xml><?xml version="1.0" encoding="utf-8"?>
<sst xmlns="http://schemas.openxmlformats.org/spreadsheetml/2006/main" count="6350" uniqueCount="5233">
  <si>
    <t>S2013GTOG</t>
  </si>
  <si>
    <t>S2013GTOT</t>
  </si>
  <si>
    <t>S2013HTOG</t>
  </si>
  <si>
    <t>S2013HTOT</t>
  </si>
  <si>
    <t>S2013LTOG</t>
  </si>
  <si>
    <t>S2013LTOT</t>
  </si>
  <si>
    <t>S2013NTOG</t>
  </si>
  <si>
    <t>S2013NTOT</t>
  </si>
  <si>
    <t>S2013RTOG</t>
  </si>
  <si>
    <t>S2013RTOT</t>
  </si>
  <si>
    <t>S2013STOG</t>
  </si>
  <si>
    <t>S2013STOT</t>
  </si>
  <si>
    <t>S2013TTOG</t>
  </si>
  <si>
    <t>S2013TTOT</t>
  </si>
  <si>
    <t>S2013VTOG</t>
  </si>
  <si>
    <t>S2013VTOT</t>
  </si>
  <si>
    <t>S2013WTOG</t>
  </si>
  <si>
    <t>S2013WTOT</t>
  </si>
  <si>
    <t>S2013YTOG</t>
  </si>
  <si>
    <t>S2013YTOT</t>
  </si>
  <si>
    <t>S2013ZTOG</t>
  </si>
  <si>
    <t>S2013ZTOT</t>
  </si>
  <si>
    <t>S2013AGNS</t>
  </si>
  <si>
    <t>S2013ASCG</t>
  </si>
  <si>
    <t>S2013BGNS</t>
  </si>
  <si>
    <t>S2013BSCG</t>
  </si>
  <si>
    <t>S2013FGNS</t>
  </si>
  <si>
    <t>S2013FSCG</t>
  </si>
  <si>
    <t>S2013GGNS</t>
  </si>
  <si>
    <t>S2013GSCG</t>
  </si>
  <si>
    <t>S2013HGNS</t>
  </si>
  <si>
    <t>S2013HSCG</t>
  </si>
  <si>
    <t>S2013LGNS</t>
  </si>
  <si>
    <t>S2013LSCG</t>
  </si>
  <si>
    <t>S2013NGNS</t>
  </si>
  <si>
    <t>S2013NSCG</t>
  </si>
  <si>
    <t>S2013RGNS</t>
  </si>
  <si>
    <t>S2013RSCG</t>
  </si>
  <si>
    <t>S2013SGNS</t>
  </si>
  <si>
    <t>S2013SSCG</t>
  </si>
  <si>
    <t>S2013TGNS</t>
  </si>
  <si>
    <t>S2013TSCG</t>
  </si>
  <si>
    <t>S2013VGNS</t>
  </si>
  <si>
    <t>S2013VSCG</t>
  </si>
  <si>
    <t>S2013WGNS</t>
  </si>
  <si>
    <t>S2013WSCG</t>
  </si>
  <si>
    <t>S2013YGNS</t>
  </si>
  <si>
    <t>S2013YSCG</t>
  </si>
  <si>
    <t>S2013ZGNS</t>
  </si>
  <si>
    <t>S2013ZSCG</t>
  </si>
  <si>
    <t>S20132ALL</t>
  </si>
  <si>
    <t>S20133ALL</t>
  </si>
  <si>
    <t>S20137ALL</t>
  </si>
  <si>
    <t>S2013AALL</t>
  </si>
  <si>
    <t>S2013BALL</t>
  </si>
  <si>
    <t>S2013FALL</t>
  </si>
  <si>
    <t>S2013GALL</t>
  </si>
  <si>
    <t>S2013HALL</t>
  </si>
  <si>
    <t>S2013LALL</t>
  </si>
  <si>
    <t>S2013NALL</t>
  </si>
  <si>
    <t>S2013RALL</t>
  </si>
  <si>
    <t>S2013SALL</t>
  </si>
  <si>
    <t>S2013TALL</t>
  </si>
  <si>
    <t>S2013VALL</t>
  </si>
  <si>
    <t>S2013WALL</t>
  </si>
  <si>
    <t>S2013YALL</t>
  </si>
  <si>
    <t>S2013ZALL</t>
  </si>
  <si>
    <t>S2013P</t>
  </si>
  <si>
    <t>S2013PADP</t>
  </si>
  <si>
    <t>S2013PCOM</t>
  </si>
  <si>
    <t>S2013PGDP</t>
  </si>
  <si>
    <t>S2013PHOS</t>
  </si>
  <si>
    <t>S2013PSAL</t>
  </si>
  <si>
    <t>S2013PVDP</t>
  </si>
  <si>
    <t>S2013PTOG</t>
  </si>
  <si>
    <t>S2013PTOT</t>
  </si>
  <si>
    <t>S2013PGNS</t>
  </si>
  <si>
    <t>S2013PSCG</t>
  </si>
  <si>
    <t>S2013PALL</t>
  </si>
  <si>
    <t>S2010E1ADP</t>
  </si>
  <si>
    <t>S2010E1COM</t>
  </si>
  <si>
    <t>S2010E1GDP</t>
  </si>
  <si>
    <t>S2010E1HOS</t>
  </si>
  <si>
    <t>S2010E1SAL</t>
  </si>
  <si>
    <t>S2010E1VDP</t>
  </si>
  <si>
    <t>S2010N1ADP</t>
  </si>
  <si>
    <t>S2010N1COM</t>
  </si>
  <si>
    <t>S2010N1GDP</t>
  </si>
  <si>
    <t>S2010N1HOS</t>
  </si>
  <si>
    <t>S2010N1SAL</t>
  </si>
  <si>
    <t>S2010N1VDP</t>
  </si>
  <si>
    <t>S2010O1HOS</t>
  </si>
  <si>
    <t>S2010W1ADP</t>
  </si>
  <si>
    <t>S2010W1COM</t>
  </si>
  <si>
    <t>S2010W1GDP</t>
  </si>
  <si>
    <t>S2010W1HOS</t>
  </si>
  <si>
    <t>S2010W1SAL</t>
  </si>
  <si>
    <t>S2010W1VDP</t>
  </si>
  <si>
    <t>S2010UHOS</t>
  </si>
  <si>
    <t>S2010E1TOG</t>
  </si>
  <si>
    <t>S2010E1TOT</t>
  </si>
  <si>
    <t>S2010N1TOG</t>
  </si>
  <si>
    <t>S2010N1TOT</t>
  </si>
  <si>
    <t>S2010O1TOT</t>
  </si>
  <si>
    <t>S2010W1TOG</t>
  </si>
  <si>
    <t>S2010W1TOT</t>
  </si>
  <si>
    <t>S2010UTOT</t>
  </si>
  <si>
    <t>S2010E1GNS</t>
  </si>
  <si>
    <t>S2010E1SCG</t>
  </si>
  <si>
    <t>S2010N1GNS</t>
  </si>
  <si>
    <t>S2010N1SCG</t>
  </si>
  <si>
    <t>S2010W1GNS</t>
  </si>
  <si>
    <t>S2010W1SCG</t>
  </si>
  <si>
    <t>S2010E1ALL</t>
  </si>
  <si>
    <t>S2010N1ALL</t>
  </si>
  <si>
    <t>S2010O1ALL</t>
  </si>
  <si>
    <t>S2010W1ALL</t>
  </si>
  <si>
    <t>S2010UALL</t>
  </si>
  <si>
    <t>S20102HOS</t>
  </si>
  <si>
    <t>S20103HOS</t>
  </si>
  <si>
    <t>S2010AADP</t>
  </si>
  <si>
    <t>S2010ACOM</t>
  </si>
  <si>
    <t>S2010AGDP</t>
  </si>
  <si>
    <t>S2010AHOS</t>
  </si>
  <si>
    <t>S2010ASAL</t>
  </si>
  <si>
    <t>S2010AVDP</t>
  </si>
  <si>
    <t>S2010BADP</t>
  </si>
  <si>
    <t>S2010BCOM</t>
  </si>
  <si>
    <t>S2010BGDP</t>
  </si>
  <si>
    <t>S2010BHOS</t>
  </si>
  <si>
    <t>S2010BSAL</t>
  </si>
  <si>
    <t>S2010BVDP</t>
  </si>
  <si>
    <t>S2010FADP</t>
  </si>
  <si>
    <t>S2010FCOM</t>
  </si>
  <si>
    <t>S2010FGDP</t>
  </si>
  <si>
    <t>S2010FHOS</t>
  </si>
  <si>
    <t>S2010FSAL</t>
  </si>
  <si>
    <t>S2010FVDP</t>
  </si>
  <si>
    <t>S2010GADP</t>
  </si>
  <si>
    <t>S2010GCOM</t>
  </si>
  <si>
    <t>S2010GGDP</t>
  </si>
  <si>
    <t>S2010GHOS</t>
  </si>
  <si>
    <t>S2010GSAL</t>
  </si>
  <si>
    <t>S2010GVDP</t>
  </si>
  <si>
    <t>S2010HADP</t>
  </si>
  <si>
    <t>S2010HCOM</t>
  </si>
  <si>
    <t>S2010HGDP</t>
  </si>
  <si>
    <t>S2010HHOS</t>
  </si>
  <si>
    <t>S2010HSAL</t>
  </si>
  <si>
    <t>S2010HVDP</t>
  </si>
  <si>
    <t>S2010LADP</t>
  </si>
  <si>
    <t>S2010LCOM</t>
  </si>
  <si>
    <t>S2010LGDP</t>
  </si>
  <si>
    <t>S2010LHOS</t>
  </si>
  <si>
    <t>S2010LSAL</t>
  </si>
  <si>
    <t>S2010LVDP</t>
  </si>
  <si>
    <t>S2010NADP</t>
  </si>
  <si>
    <t>S2010NCOM</t>
  </si>
  <si>
    <t>S2010NGDP</t>
  </si>
  <si>
    <t>S2010NHOS</t>
  </si>
  <si>
    <t>S2010NSAL</t>
  </si>
  <si>
    <t>S2010NVDP</t>
  </si>
  <si>
    <t>S2010RCOM</t>
  </si>
  <si>
    <t>S2010RGDP</t>
  </si>
  <si>
    <t>S2010RSAL</t>
  </si>
  <si>
    <t>S2010SADP</t>
  </si>
  <si>
    <t>S2010SCOM</t>
  </si>
  <si>
    <t>S2010SGDP</t>
  </si>
  <si>
    <t>S2010SHOS</t>
  </si>
  <si>
    <t>S2010SSAL</t>
  </si>
  <si>
    <t>S2010SVDP</t>
  </si>
  <si>
    <t>S2010TADP</t>
  </si>
  <si>
    <t>S2010TCOM</t>
  </si>
  <si>
    <t>S2010TGDP</t>
  </si>
  <si>
    <t>S2010THOS</t>
  </si>
  <si>
    <t>S2010TSAL</t>
  </si>
  <si>
    <t>S2010TVDP</t>
  </si>
  <si>
    <t>S2010VADP</t>
  </si>
  <si>
    <t>S2010VCOM</t>
  </si>
  <si>
    <t>S2010VGDP</t>
  </si>
  <si>
    <t>S2010VHOS</t>
  </si>
  <si>
    <t>S2010VSAL</t>
  </si>
  <si>
    <t>S2010VVDP</t>
  </si>
  <si>
    <t>S2010WCOM</t>
  </si>
  <si>
    <t>S2010WGDP</t>
  </si>
  <si>
    <t>S2010WSAL</t>
  </si>
  <si>
    <t>S2010WVDP</t>
  </si>
  <si>
    <t>S2010YADP</t>
  </si>
  <si>
    <t>S2010YCOM</t>
  </si>
  <si>
    <t>S2010YGDP</t>
  </si>
  <si>
    <t>S2010YHOS</t>
  </si>
  <si>
    <t>S2010YSAL</t>
  </si>
  <si>
    <t>S2010YVDP</t>
  </si>
  <si>
    <t>S2010ZCOM</t>
  </si>
  <si>
    <t>S2010ZGDP</t>
  </si>
  <si>
    <t>S2010ZSAL</t>
  </si>
  <si>
    <t>S20102TOT</t>
  </si>
  <si>
    <t>S20103TOT</t>
  </si>
  <si>
    <t>S2010ATOG</t>
  </si>
  <si>
    <t>S2010ATOT</t>
  </si>
  <si>
    <t>S2010BTOG</t>
  </si>
  <si>
    <t>S2010BTOT</t>
  </si>
  <si>
    <t>S2010FTOG</t>
  </si>
  <si>
    <t>S2010FTOT</t>
  </si>
  <si>
    <t>S2010GTOG</t>
  </si>
  <si>
    <t>S2010GTOT</t>
  </si>
  <si>
    <t>S2010HTOG</t>
  </si>
  <si>
    <t>S2010HTOT</t>
  </si>
  <si>
    <t>S2010LTOG</t>
  </si>
  <si>
    <t>S2010LTOT</t>
  </si>
  <si>
    <t>S2010NTOG</t>
  </si>
  <si>
    <t>S2010NTOT</t>
  </si>
  <si>
    <t>S2010RTOG</t>
  </si>
  <si>
    <t>S2010RTOT</t>
  </si>
  <si>
    <t>S2010STOG</t>
  </si>
  <si>
    <t>S2010STOT</t>
  </si>
  <si>
    <t>S2010TTOG</t>
  </si>
  <si>
    <t>S2010TTOT</t>
  </si>
  <si>
    <t>S2010VTOG</t>
  </si>
  <si>
    <t>S2010VTOT</t>
  </si>
  <si>
    <t>S2010WTOG</t>
  </si>
  <si>
    <t>S2010WTOT</t>
  </si>
  <si>
    <t>S2010YTOG</t>
  </si>
  <si>
    <t>S2010YTOT</t>
  </si>
  <si>
    <t>S2010ZTOG</t>
  </si>
  <si>
    <t>S2010ZTOT</t>
  </si>
  <si>
    <t>S2010AGNS</t>
  </si>
  <si>
    <t>S2010ASCG</t>
  </si>
  <si>
    <t>S2010BGNS</t>
  </si>
  <si>
    <t>S2010BSCG</t>
  </si>
  <si>
    <t>S2010FGNS</t>
  </si>
  <si>
    <t>S2010FSCG</t>
  </si>
  <si>
    <t>S2010GGNS</t>
  </si>
  <si>
    <t>S2010GSCG</t>
  </si>
  <si>
    <t>S2010HGNS</t>
  </si>
  <si>
    <t>S2010HSCG</t>
  </si>
  <si>
    <t>S2010LGNS</t>
  </si>
  <si>
    <t>S2010LSCG</t>
  </si>
  <si>
    <t>S2010NGNS</t>
  </si>
  <si>
    <t>S2010NSCG</t>
  </si>
  <si>
    <t>S2010RGNS</t>
  </si>
  <si>
    <t>S2010RSCG</t>
  </si>
  <si>
    <t>S2010SGNS</t>
  </si>
  <si>
    <t>S2010SSCG</t>
  </si>
  <si>
    <t>S2010TGNS</t>
  </si>
  <si>
    <t>S2010TSCG</t>
  </si>
  <si>
    <t>S2010VGNS</t>
  </si>
  <si>
    <t>S2010VSCG</t>
  </si>
  <si>
    <t>S2010WGNS</t>
  </si>
  <si>
    <t>S2010WSCG</t>
  </si>
  <si>
    <t>S2010YGNS</t>
  </si>
  <si>
    <t>S2010YSCG</t>
  </si>
  <si>
    <t>S2010ZGNS</t>
  </si>
  <si>
    <t>S2010ZSCG</t>
  </si>
  <si>
    <t>S20102ALL</t>
  </si>
  <si>
    <t>S20103ALL</t>
  </si>
  <si>
    <t>S2010AALL</t>
  </si>
  <si>
    <t>S2010BALL</t>
  </si>
  <si>
    <t>S2010FALL</t>
  </si>
  <si>
    <t>S2010GALL</t>
  </si>
  <si>
    <t>S2010HALL</t>
  </si>
  <si>
    <t>S2010LALL</t>
  </si>
  <si>
    <t>S2010NALL</t>
  </si>
  <si>
    <t>S2010RALL</t>
  </si>
  <si>
    <t>S2010SALL</t>
  </si>
  <si>
    <t>S2010TALL</t>
  </si>
  <si>
    <t>S2010VALL</t>
  </si>
  <si>
    <t>S2010WALL</t>
  </si>
  <si>
    <t>S2010YALL</t>
  </si>
  <si>
    <t>S2010ZALL</t>
  </si>
  <si>
    <t>S2010PADP</t>
  </si>
  <si>
    <t>S2010PCOM</t>
  </si>
  <si>
    <t>S2010PGDP</t>
  </si>
  <si>
    <t>S2010PHOS</t>
  </si>
  <si>
    <t>S2010PSAL</t>
  </si>
  <si>
    <t>S2010PVDP</t>
  </si>
  <si>
    <t>S2010PTOG</t>
  </si>
  <si>
    <t>S2010PTOT</t>
  </si>
  <si>
    <t>S2010PGNS</t>
  </si>
  <si>
    <t>S2010PSCG</t>
  </si>
  <si>
    <t>S2010PALL</t>
  </si>
  <si>
    <t>Sncat</t>
  </si>
  <si>
    <t>S2011E1ADP</t>
  </si>
  <si>
    <t>S2011E1COM</t>
  </si>
  <si>
    <t>S2011E1GDP</t>
  </si>
  <si>
    <t>S2011E1HOS</t>
  </si>
  <si>
    <t>S2011E1SAL</t>
  </si>
  <si>
    <t>S2011E1VDP</t>
  </si>
  <si>
    <t>S2011N1ADP</t>
  </si>
  <si>
    <t>S2011N1COM</t>
  </si>
  <si>
    <t>S2011N1GDP</t>
  </si>
  <si>
    <t>S2011N1HOS</t>
  </si>
  <si>
    <t>S2011N1SAL</t>
  </si>
  <si>
    <t>S2011N1VDP</t>
  </si>
  <si>
    <t>S2011O1HOS</t>
  </si>
  <si>
    <t>S2011W1ADP</t>
  </si>
  <si>
    <t>S2011W1COM</t>
  </si>
  <si>
    <t>S2011W1GDP</t>
  </si>
  <si>
    <t>S2011W1HOS</t>
  </si>
  <si>
    <t>S2011W1SAL</t>
  </si>
  <si>
    <t>S2011W1VDP</t>
  </si>
  <si>
    <t>S2011E1TOG</t>
  </si>
  <si>
    <t>S2011E1TOT</t>
  </si>
  <si>
    <t>S2011N1TOG</t>
  </si>
  <si>
    <t>S2011N1TOT</t>
  </si>
  <si>
    <t>S2011O1TOT</t>
  </si>
  <si>
    <t>S2011W1TOG</t>
  </si>
  <si>
    <t>S2011W1TOT</t>
  </si>
  <si>
    <t>S2011E1GNS</t>
  </si>
  <si>
    <t>S2011E1SCG</t>
  </si>
  <si>
    <t>S2011N1GNS</t>
  </si>
  <si>
    <t>S2011N1SCG</t>
  </si>
  <si>
    <t>S2011W1GNS</t>
  </si>
  <si>
    <t>S2011W1SCG</t>
  </si>
  <si>
    <t>S2011E1ALL</t>
  </si>
  <si>
    <t>S2011N1ALL</t>
  </si>
  <si>
    <t>S2011O1ALL</t>
  </si>
  <si>
    <t>S2011W1ALL</t>
  </si>
  <si>
    <t>S20112HOS</t>
  </si>
  <si>
    <t>S20113HOS</t>
  </si>
  <si>
    <t>S20117HOS</t>
  </si>
  <si>
    <t>S2011AADP</t>
  </si>
  <si>
    <t>S2011ACOM</t>
  </si>
  <si>
    <t>S2011AGDP</t>
  </si>
  <si>
    <t>S2011AHOS</t>
  </si>
  <si>
    <t>S2011ASAL</t>
  </si>
  <si>
    <t>S2011AVDP</t>
  </si>
  <si>
    <t>S2011BADP</t>
  </si>
  <si>
    <t>S2011BCOM</t>
  </si>
  <si>
    <t>S2011BGDP</t>
  </si>
  <si>
    <t>S2011BSAL</t>
  </si>
  <si>
    <t>S2011BVDP</t>
  </si>
  <si>
    <t>S2011FADP</t>
  </si>
  <si>
    <t>S2011FCOM</t>
  </si>
  <si>
    <t>S2011FGDP</t>
  </si>
  <si>
    <t>S2011FHOS</t>
  </si>
  <si>
    <t>S2011FSAL</t>
  </si>
  <si>
    <t>S2011FVDP</t>
  </si>
  <si>
    <t>S2011GADP</t>
  </si>
  <si>
    <t>S2011GCOM</t>
  </si>
  <si>
    <t>S2011GGDP</t>
  </si>
  <si>
    <t>S2011GHOS</t>
  </si>
  <si>
    <t>S2011GSAL</t>
  </si>
  <si>
    <t>S2011GVDP</t>
  </si>
  <si>
    <t>S2011HCOM</t>
  </si>
  <si>
    <t>S2011HGDP</t>
  </si>
  <si>
    <t>S2011HHOS</t>
  </si>
  <si>
    <t>S2011HSAL</t>
  </si>
  <si>
    <t>S2011HVDP</t>
  </si>
  <si>
    <t>S2011LADP</t>
  </si>
  <si>
    <t>S2011LCOM</t>
  </si>
  <si>
    <t>S2011LGDP</t>
  </si>
  <si>
    <t>S2011LHOS</t>
  </si>
  <si>
    <t>S2011LSAL</t>
  </si>
  <si>
    <t>S2011LVDP</t>
  </si>
  <si>
    <t>S2011NADP</t>
  </si>
  <si>
    <t>S2011NCOM</t>
  </si>
  <si>
    <t>S2011NGDP</t>
  </si>
  <si>
    <t>S2011NHOS</t>
  </si>
  <si>
    <t>S2011NSAL</t>
  </si>
  <si>
    <t>S2011NVDP</t>
  </si>
  <si>
    <t>S2011RCOM</t>
  </si>
  <si>
    <t>S2011RGDP</t>
  </si>
  <si>
    <t>S2011RSAL</t>
  </si>
  <si>
    <t>S2011RVDP</t>
  </si>
  <si>
    <t>S2011SADP</t>
  </si>
  <si>
    <t>S2011SCOM</t>
  </si>
  <si>
    <t>S2011SGDP</t>
  </si>
  <si>
    <t>S2011SHOS</t>
  </si>
  <si>
    <t>S2011SSAL</t>
  </si>
  <si>
    <t>S2011SVDP</t>
  </si>
  <si>
    <t>S2011TADP</t>
  </si>
  <si>
    <t>S2011TCOM</t>
  </si>
  <si>
    <t>S2011TGDP</t>
  </si>
  <si>
    <t>S2011THOS</t>
  </si>
  <si>
    <t>S2011TSAL</t>
  </si>
  <si>
    <t>S2011TVDP</t>
  </si>
  <si>
    <t>S2011VADP</t>
  </si>
  <si>
    <t>S2011VCOM</t>
  </si>
  <si>
    <t>S2011VGDP</t>
  </si>
  <si>
    <t>S2011VHOS</t>
  </si>
  <si>
    <t>S2011VSAL</t>
  </si>
  <si>
    <t>S2011VVDP</t>
  </si>
  <si>
    <t>S2011WCOM</t>
  </si>
  <si>
    <t>S2011WGDP</t>
  </si>
  <si>
    <t>S2011WSAL</t>
  </si>
  <si>
    <t>S2011WVDP</t>
  </si>
  <si>
    <t>S2011YADP</t>
  </si>
  <si>
    <t>S2011YCOM</t>
  </si>
  <si>
    <t>S2011YGDP</t>
  </si>
  <si>
    <t>S2011YHOS</t>
  </si>
  <si>
    <t>S2011YSAL</t>
  </si>
  <si>
    <t>Where available, data is shown as at 31st March and 30th September.</t>
  </si>
  <si>
    <t>S2011YVDP</t>
  </si>
  <si>
    <t>S2011ZCOM</t>
  </si>
  <si>
    <t>S2011ZGDP</t>
  </si>
  <si>
    <t>S2011ZHOS</t>
  </si>
  <si>
    <t>S2011ZSAL</t>
  </si>
  <si>
    <t>S2011ZVDP</t>
  </si>
  <si>
    <t>S20112TOT</t>
  </si>
  <si>
    <t>S20113TOT</t>
  </si>
  <si>
    <t>S20117TOT</t>
  </si>
  <si>
    <t>S2011ATOG</t>
  </si>
  <si>
    <t>S2011ATOT</t>
  </si>
  <si>
    <t>S2011BTOG</t>
  </si>
  <si>
    <t>S2011BTOT</t>
  </si>
  <si>
    <t>S2011FTOG</t>
  </si>
  <si>
    <t>S2011FTOT</t>
  </si>
  <si>
    <t>S2011GTOG</t>
  </si>
  <si>
    <t>S2011GTOT</t>
  </si>
  <si>
    <t>S2011HTOG</t>
  </si>
  <si>
    <t>S2011HTOT</t>
  </si>
  <si>
    <t>S2011LTOG</t>
  </si>
  <si>
    <t>S2011LTOT</t>
  </si>
  <si>
    <t>S2011NTOG</t>
  </si>
  <si>
    <t>S2011NTOT</t>
  </si>
  <si>
    <t>S2011RTOG</t>
  </si>
  <si>
    <t>S2011RTOT</t>
  </si>
  <si>
    <t>S2011STOG</t>
  </si>
  <si>
    <t>S2011STOT</t>
  </si>
  <si>
    <t>S2011TTOG</t>
  </si>
  <si>
    <t>S2011TTOT</t>
  </si>
  <si>
    <t>S2011VTOG</t>
  </si>
  <si>
    <t>S2011VTOT</t>
  </si>
  <si>
    <t>S2011WTOG</t>
  </si>
  <si>
    <t>S2011WTOT</t>
  </si>
  <si>
    <t>S2011YTOG</t>
  </si>
  <si>
    <t>S2011YTOT</t>
  </si>
  <si>
    <t>S2011ZTOG</t>
  </si>
  <si>
    <t>S2011ZTOT</t>
  </si>
  <si>
    <t>S2011AGNS</t>
  </si>
  <si>
    <t>S2011ASCG</t>
  </si>
  <si>
    <t>S2011BGNS</t>
  </si>
  <si>
    <t>S2011BSCG</t>
  </si>
  <si>
    <t>S2011FGNS</t>
  </si>
  <si>
    <t>S2011FSCG</t>
  </si>
  <si>
    <t>S2011GGNS</t>
  </si>
  <si>
    <t>S2011GSCG</t>
  </si>
  <si>
    <t>S2011HGNS</t>
  </si>
  <si>
    <t>S2011HSCG</t>
  </si>
  <si>
    <t>S2011LGNS</t>
  </si>
  <si>
    <t>S2011LSCG</t>
  </si>
  <si>
    <t>S2011NGNS</t>
  </si>
  <si>
    <t>S2011NSCG</t>
  </si>
  <si>
    <t>S2011RGNS</t>
  </si>
  <si>
    <t>S2011RSCG</t>
  </si>
  <si>
    <t>S2011SGNS</t>
  </si>
  <si>
    <t>S2011SSCG</t>
  </si>
  <si>
    <t>S2011TGNS</t>
  </si>
  <si>
    <t>S2011TSCG</t>
  </si>
  <si>
    <t>S2011VGNS</t>
  </si>
  <si>
    <t>S2011VSCG</t>
  </si>
  <si>
    <t>S2011WGNS</t>
  </si>
  <si>
    <t>S2011WSCG</t>
  </si>
  <si>
    <t>S2011YGNS</t>
  </si>
  <si>
    <t>S2011YSCG</t>
  </si>
  <si>
    <t>S2011ZGNS</t>
  </si>
  <si>
    <t>S2011ZSCG</t>
  </si>
  <si>
    <t>S20112ALL</t>
  </si>
  <si>
    <t>S20113ALL</t>
  </si>
  <si>
    <t>S20117ALL</t>
  </si>
  <si>
    <t>S2011AALL</t>
  </si>
  <si>
    <t>S2011BALL</t>
  </si>
  <si>
    <t>S2011FALL</t>
  </si>
  <si>
    <t>S2011GALL</t>
  </si>
  <si>
    <t>S2011HALL</t>
  </si>
  <si>
    <t>S2011LALL</t>
  </si>
  <si>
    <t>S2011NALL</t>
  </si>
  <si>
    <t>S2011RALL</t>
  </si>
  <si>
    <t>S2011SALL</t>
  </si>
  <si>
    <t>S2011TALL</t>
  </si>
  <si>
    <t>S2011VALL</t>
  </si>
  <si>
    <t>S2011WALL</t>
  </si>
  <si>
    <t>S2011YALL</t>
  </si>
  <si>
    <t>S2011ZALL</t>
  </si>
  <si>
    <t>S2011PADP</t>
  </si>
  <si>
    <t>S2011PCOM</t>
  </si>
  <si>
    <t>S2011PGDP</t>
  </si>
  <si>
    <t>S2011PHOS</t>
  </si>
  <si>
    <t>S2011PSAL</t>
  </si>
  <si>
    <t>S2011PVDP</t>
  </si>
  <si>
    <t>S2011PTOG</t>
  </si>
  <si>
    <t>S2011PTOT</t>
  </si>
  <si>
    <t>S2011PGNS</t>
  </si>
  <si>
    <t>S2011PSCG</t>
  </si>
  <si>
    <t>S2011PALL</t>
  </si>
  <si>
    <t>30th September 2012</t>
  </si>
  <si>
    <t>S20107ALL</t>
  </si>
  <si>
    <t>S20107HOS</t>
  </si>
  <si>
    <t>S20107TOT</t>
  </si>
  <si>
    <t>31st March 2011</t>
  </si>
  <si>
    <t>31st March 2012</t>
  </si>
  <si>
    <t>31st March 2013</t>
  </si>
  <si>
    <t>Trend</t>
  </si>
  <si>
    <t>NHS region and board</t>
  </si>
  <si>
    <t>NHS Shetland</t>
  </si>
  <si>
    <t>NHS Tayside</t>
  </si>
  <si>
    <t>NHS 24</t>
  </si>
  <si>
    <t>Scottish Ambulance Service</t>
  </si>
  <si>
    <t>State Hospital</t>
  </si>
  <si>
    <t>NHS Education for Scotland</t>
  </si>
  <si>
    <t>NHS Health Scotland</t>
  </si>
  <si>
    <t>Information available within this workbook:</t>
  </si>
  <si>
    <t>Male</t>
  </si>
  <si>
    <t>Female</t>
  </si>
  <si>
    <t>All Dentists</t>
  </si>
  <si>
    <t>x</t>
  </si>
  <si>
    <t>Headcount</t>
  </si>
  <si>
    <t>Total</t>
  </si>
  <si>
    <t>NHSScotland Workforce Statistics</t>
  </si>
  <si>
    <t>ALL</t>
  </si>
  <si>
    <t>Scotland</t>
  </si>
  <si>
    <t>ncat</t>
  </si>
  <si>
    <t>NHS Ayrshire &amp; Arran</t>
  </si>
  <si>
    <t>NHS Borders</t>
  </si>
  <si>
    <t>NHS Dumfries &amp; Galloway</t>
  </si>
  <si>
    <t>NHS Fife</t>
  </si>
  <si>
    <t>NHS Forth Valley</t>
  </si>
  <si>
    <t>NHS Grampian</t>
  </si>
  <si>
    <t>NHS Highland</t>
  </si>
  <si>
    <t>NHS Lanarkshire</t>
  </si>
  <si>
    <t>NHS Lothian</t>
  </si>
  <si>
    <t>NHS Orkney</t>
  </si>
  <si>
    <t>SCG</t>
  </si>
  <si>
    <t>Dentists</t>
  </si>
  <si>
    <t xml:space="preserve">  </t>
  </si>
  <si>
    <t>1.  Workbook details</t>
  </si>
  <si>
    <t>In each table drop-down menus located in the top left corner have been used to allow further analysis of the data presented. Where applicable, the following drop down menus are available:</t>
  </si>
  <si>
    <t>- Scotland, region and NHS board level - Scotland is the default option.</t>
  </si>
  <si>
    <t>- Time - latest available quarter is the default option.</t>
  </si>
  <si>
    <t>The following symbols and abbreviations have been used:</t>
  </si>
  <si>
    <t>- nil</t>
  </si>
  <si>
    <t>x not applicable</t>
  </si>
  <si>
    <t>.. not available</t>
  </si>
  <si>
    <t>desc3</t>
  </si>
  <si>
    <t>no</t>
  </si>
  <si>
    <t>Mno</t>
  </si>
  <si>
    <t>Fno</t>
  </si>
  <si>
    <t xml:space="preserve">   NHS Health Scotland</t>
  </si>
  <si>
    <t xml:space="preserve">   NHS Education for Scotland</t>
  </si>
  <si>
    <t xml:space="preserve">   NHS National Services Scotland</t>
  </si>
  <si>
    <t>Notes:</t>
  </si>
  <si>
    <t>TOG</t>
  </si>
  <si>
    <t>30th September 2011</t>
  </si>
  <si>
    <t>West Region</t>
  </si>
  <si>
    <t>W1</t>
  </si>
  <si>
    <t xml:space="preserve">   NHS Ayrshire &amp; Arran    </t>
  </si>
  <si>
    <t xml:space="preserve">   NHS Greater Glasgow &amp; Clyde</t>
  </si>
  <si>
    <t xml:space="preserve">   NHS Lanarkshire         </t>
  </si>
  <si>
    <t xml:space="preserve">   NHS Forth Valley        </t>
  </si>
  <si>
    <t xml:space="preserve">   NHS Dumfries &amp; Galloway </t>
  </si>
  <si>
    <t>National Bodies and Special Health Boards</t>
  </si>
  <si>
    <t xml:space="preserve">   State Hospital</t>
  </si>
  <si>
    <t xml:space="preserve">   Scottish Ambulance Service</t>
  </si>
  <si>
    <t xml:space="preserve">   NHS 24</t>
  </si>
  <si>
    <t>East Region</t>
  </si>
  <si>
    <t>E1</t>
  </si>
  <si>
    <t xml:space="preserve">   NHS Borders             </t>
  </si>
  <si>
    <t xml:space="preserve">   NHS Fife                </t>
  </si>
  <si>
    <t xml:space="preserve">   NHS Lothian             </t>
  </si>
  <si>
    <t>North Region</t>
  </si>
  <si>
    <t>N1</t>
  </si>
  <si>
    <t xml:space="preserve">   NHS Highland            </t>
  </si>
  <si>
    <t xml:space="preserve">   NHS Grampian            </t>
  </si>
  <si>
    <t xml:space="preserve">   NHS Orkney              </t>
  </si>
  <si>
    <t xml:space="preserve">   NHS Tayside             </t>
  </si>
  <si>
    <t xml:space="preserve">   NHS Western Isles       </t>
  </si>
  <si>
    <t xml:space="preserve">   NHS Shetland            </t>
  </si>
  <si>
    <t>30th September 2010</t>
  </si>
  <si>
    <t>Gender</t>
  </si>
  <si>
    <t>P</t>
  </si>
  <si>
    <t>B</t>
  </si>
  <si>
    <t>F</t>
  </si>
  <si>
    <t>S</t>
  </si>
  <si>
    <t>H</t>
  </si>
  <si>
    <t>N</t>
  </si>
  <si>
    <t>R</t>
  </si>
  <si>
    <t>T</t>
  </si>
  <si>
    <t>W</t>
  </si>
  <si>
    <t>Z</t>
  </si>
  <si>
    <t>A</t>
  </si>
  <si>
    <t>G</t>
  </si>
  <si>
    <t>L</t>
  </si>
  <si>
    <t>V</t>
  </si>
  <si>
    <t>Y</t>
  </si>
  <si>
    <t>D</t>
  </si>
  <si>
    <t>J</t>
  </si>
  <si>
    <t>M</t>
  </si>
  <si>
    <t>2</t>
  </si>
  <si>
    <t>3</t>
  </si>
  <si>
    <t>4</t>
  </si>
  <si>
    <t>O1</t>
  </si>
  <si>
    <t>S2010</t>
  </si>
  <si>
    <t>M2011</t>
  </si>
  <si>
    <t>S2011</t>
  </si>
  <si>
    <t>M2012</t>
  </si>
  <si>
    <t>S2012</t>
  </si>
  <si>
    <t>M2013</t>
  </si>
  <si>
    <t>30th September 2013</t>
  </si>
  <si>
    <t>S2013</t>
  </si>
  <si>
    <t>S2012E1ADP</t>
  </si>
  <si>
    <t>S2012E1COM</t>
  </si>
  <si>
    <t>S2012E1GDP</t>
  </si>
  <si>
    <t>S2012E1HOS</t>
  </si>
  <si>
    <t>S2012E1SAL</t>
  </si>
  <si>
    <t>S2012E1VDP</t>
  </si>
  <si>
    <t>S2012N1ADP</t>
  </si>
  <si>
    <t>S2012N1COM</t>
  </si>
  <si>
    <t>S2012N1GDP</t>
  </si>
  <si>
    <t>S2012N1HOS</t>
  </si>
  <si>
    <t>S2012N1SAL</t>
  </si>
  <si>
    <t>S2012N1VDP</t>
  </si>
  <si>
    <t>S2012O1HOS</t>
  </si>
  <si>
    <t>S2012W1ADP</t>
  </si>
  <si>
    <t>S2012W1COM</t>
  </si>
  <si>
    <t>S2012W1GDP</t>
  </si>
  <si>
    <t>S2012W1HOS</t>
  </si>
  <si>
    <t>S2012W1SAL</t>
  </si>
  <si>
    <t>S2012W1VDP</t>
  </si>
  <si>
    <t>SS2012UHOS</t>
  </si>
  <si>
    <t>S2012E1TOG</t>
  </si>
  <si>
    <t>S2012E1TOT</t>
  </si>
  <si>
    <t>S2012N1TOG</t>
  </si>
  <si>
    <t>S2012N1TOT</t>
  </si>
  <si>
    <t>S2012O1TOT</t>
  </si>
  <si>
    <t>S2012W1TOG</t>
  </si>
  <si>
    <t>S2012W1TOT</t>
  </si>
  <si>
    <t>SS2012UTOT</t>
  </si>
  <si>
    <t>S2012E1GNS</t>
  </si>
  <si>
    <t>S2012E1SCG</t>
  </si>
  <si>
    <t>S2012N1GNS</t>
  </si>
  <si>
    <t>S2012N1SCG</t>
  </si>
  <si>
    <t>S2012W1GNS</t>
  </si>
  <si>
    <t>S2012W1SCG</t>
  </si>
  <si>
    <t>S2012E1ALL</t>
  </si>
  <si>
    <t>S2012N1ALL</t>
  </si>
  <si>
    <t>S2012O1ALL</t>
  </si>
  <si>
    <t>S2012W1ALL</t>
  </si>
  <si>
    <t>SS2012UALL</t>
  </si>
  <si>
    <t>S20122HOS</t>
  </si>
  <si>
    <t>S20123HOS</t>
  </si>
  <si>
    <t>S20127HOS</t>
  </si>
  <si>
    <t>S2012AADP</t>
  </si>
  <si>
    <t>S2012ACOM</t>
  </si>
  <si>
    <t>S2012AGDP</t>
  </si>
  <si>
    <t>S2012AHOS</t>
  </si>
  <si>
    <t>S2012ASAL</t>
  </si>
  <si>
    <t>S2012AVDP</t>
  </si>
  <si>
    <t>S2012BADP</t>
  </si>
  <si>
    <t>S2012BCOM</t>
  </si>
  <si>
    <t>S2012BGDP</t>
  </si>
  <si>
    <t>S2012BHOS</t>
  </si>
  <si>
    <t>S2012BSAL</t>
  </si>
  <si>
    <t>S2012BVDP</t>
  </si>
  <si>
    <t>S2012FADP</t>
  </si>
  <si>
    <t>S2012FCOM</t>
  </si>
  <si>
    <t>S2012FGDP</t>
  </si>
  <si>
    <t>S2012FHOS</t>
  </si>
  <si>
    <t>S2012FSAL</t>
  </si>
  <si>
    <t>S2012FVDP</t>
  </si>
  <si>
    <t>S2012GADP</t>
  </si>
  <si>
    <t>S2012GCOM</t>
  </si>
  <si>
    <t>S2012GGDP</t>
  </si>
  <si>
    <t>S2012GHOS</t>
  </si>
  <si>
    <t>S2012GSAL</t>
  </si>
  <si>
    <t>S2012GVDP</t>
  </si>
  <si>
    <t>S2012HADP</t>
  </si>
  <si>
    <t>S2012HCOM</t>
  </si>
  <si>
    <t>S2012HGDP</t>
  </si>
  <si>
    <t>S2012HHOS</t>
  </si>
  <si>
    <t>S2012HSAL</t>
  </si>
  <si>
    <t>S2012HVDP</t>
  </si>
  <si>
    <t>S2012LADP</t>
  </si>
  <si>
    <t>S2012LCOM</t>
  </si>
  <si>
    <t>S2012LGDP</t>
  </si>
  <si>
    <t>S2012LHOS</t>
  </si>
  <si>
    <t>S2012LSAL</t>
  </si>
  <si>
    <t>S2012LVDP</t>
  </si>
  <si>
    <t>S2012NADP</t>
  </si>
  <si>
    <t>S2012NCOM</t>
  </si>
  <si>
    <t>S2012NGDP</t>
  </si>
  <si>
    <t>S2012NHOS</t>
  </si>
  <si>
    <t>S2012NSAL</t>
  </si>
  <si>
    <t>S2012NVDP</t>
  </si>
  <si>
    <t>S2012RCOM</t>
  </si>
  <si>
    <t>S2012RGDP</t>
  </si>
  <si>
    <t>S2012RHOS</t>
  </si>
  <si>
    <t>S2012RSAL</t>
  </si>
  <si>
    <t>S2012SADP</t>
  </si>
  <si>
    <t>S2012SCOM</t>
  </si>
  <si>
    <t>S2012SGDP</t>
  </si>
  <si>
    <t>S2012SHOS</t>
  </si>
  <si>
    <t>S2012SSAL</t>
  </si>
  <si>
    <t>S2012SVDP</t>
  </si>
  <si>
    <t>S2012TADP</t>
  </si>
  <si>
    <t>S2012TCOM</t>
  </si>
  <si>
    <t>S2012TGDP</t>
  </si>
  <si>
    <t>S2012THOS</t>
  </si>
  <si>
    <t>S2012TSAL</t>
  </si>
  <si>
    <t>S2012TVDP</t>
  </si>
  <si>
    <t>S2012VADP</t>
  </si>
  <si>
    <t>S2012VCOM</t>
  </si>
  <si>
    <t>S2012VGDP</t>
  </si>
  <si>
    <t>S2012VHOS</t>
  </si>
  <si>
    <t>S2012VSAL</t>
  </si>
  <si>
    <t>S2012VVDP</t>
  </si>
  <si>
    <t>S2012WCOM</t>
  </si>
  <si>
    <t>S2012WGDP</t>
  </si>
  <si>
    <t>S2012WHOS</t>
  </si>
  <si>
    <t>S2012WSAL</t>
  </si>
  <si>
    <t>S2012WVDP</t>
  </si>
  <si>
    <t>S2012YADP</t>
  </si>
  <si>
    <t>S2012YCOM</t>
  </si>
  <si>
    <t>S2012YGDP</t>
  </si>
  <si>
    <t>S2012YHOS</t>
  </si>
  <si>
    <t>S2012YSAL</t>
  </si>
  <si>
    <t>S2012YVDP</t>
  </si>
  <si>
    <t>S2012ZADP</t>
  </si>
  <si>
    <t>S2012ZCOM</t>
  </si>
  <si>
    <t>S2012ZGDP</t>
  </si>
  <si>
    <t>S2012ZSAL</t>
  </si>
  <si>
    <t>S20122TOT</t>
  </si>
  <si>
    <t>S20123TOT</t>
  </si>
  <si>
    <t>S20127TOT</t>
  </si>
  <si>
    <t>S2012ATOG</t>
  </si>
  <si>
    <t>S2012ATOT</t>
  </si>
  <si>
    <t>S2012BTOG</t>
  </si>
  <si>
    <t>S2012BTOT</t>
  </si>
  <si>
    <t>S2012FTOG</t>
  </si>
  <si>
    <t>S2012FTOT</t>
  </si>
  <si>
    <t>S2012GTOG</t>
  </si>
  <si>
    <t>S2012GTOT</t>
  </si>
  <si>
    <t>S2012HTOG</t>
  </si>
  <si>
    <t>S2012HTOT</t>
  </si>
  <si>
    <t>S2012LTOG</t>
  </si>
  <si>
    <t>S2012LTOT</t>
  </si>
  <si>
    <t>S2012NTOG</t>
  </si>
  <si>
    <t>S2012NTOT</t>
  </si>
  <si>
    <t>S2012RTOG</t>
  </si>
  <si>
    <t>S2012RTOT</t>
  </si>
  <si>
    <t>S2012STOG</t>
  </si>
  <si>
    <t>S2012STOT</t>
  </si>
  <si>
    <t>S2012TTOG</t>
  </si>
  <si>
    <t>S2012TTOT</t>
  </si>
  <si>
    <t>S2012VTOG</t>
  </si>
  <si>
    <t>S2012VTOT</t>
  </si>
  <si>
    <t>S2012WTOG</t>
  </si>
  <si>
    <t>S2012WTOT</t>
  </si>
  <si>
    <t>S2012YTOG</t>
  </si>
  <si>
    <t>S2012YTOT</t>
  </si>
  <si>
    <t>S2012ZTOG</t>
  </si>
  <si>
    <t>S2012ZTOT</t>
  </si>
  <si>
    <t>S2012AGNS</t>
  </si>
  <si>
    <t>S2012ASCG</t>
  </si>
  <si>
    <t>S2012BGNS</t>
  </si>
  <si>
    <t>S2012BSCG</t>
  </si>
  <si>
    <t>S2012FGNS</t>
  </si>
  <si>
    <t>S2012FSCG</t>
  </si>
  <si>
    <t>S2012GGNS</t>
  </si>
  <si>
    <t>S2012GSCG</t>
  </si>
  <si>
    <t>S2012HGNS</t>
  </si>
  <si>
    <t>S2012HSCG</t>
  </si>
  <si>
    <t>S2012LGNS</t>
  </si>
  <si>
    <t>S2012LSCG</t>
  </si>
  <si>
    <t>S2012NGNS</t>
  </si>
  <si>
    <t>S2012NSCG</t>
  </si>
  <si>
    <t>S2012RGNS</t>
  </si>
  <si>
    <t>S2012RSCG</t>
  </si>
  <si>
    <t>S2012SGNS</t>
  </si>
  <si>
    <t>S2012SSCG</t>
  </si>
  <si>
    <t>S2012TGNS</t>
  </si>
  <si>
    <t>S2012TSCG</t>
  </si>
  <si>
    <t>S2012VGNS</t>
  </si>
  <si>
    <t>S2012VSCG</t>
  </si>
  <si>
    <t>S2012WGNS</t>
  </si>
  <si>
    <t>S2012WSCG</t>
  </si>
  <si>
    <t>S2012YGNS</t>
  </si>
  <si>
    <t>S2012YSCG</t>
  </si>
  <si>
    <t>S2012ZGNS</t>
  </si>
  <si>
    <t>S2012ZSCG</t>
  </si>
  <si>
    <t>S20122ALL</t>
  </si>
  <si>
    <t>S20123ALL</t>
  </si>
  <si>
    <t>S20127ALL</t>
  </si>
  <si>
    <t>S2012AALL</t>
  </si>
  <si>
    <t>S2012BALL</t>
  </si>
  <si>
    <t>S2012FALL</t>
  </si>
  <si>
    <t>S2012GALL</t>
  </si>
  <si>
    <t>S2012HALL</t>
  </si>
  <si>
    <t>S2012LALL</t>
  </si>
  <si>
    <t>S2012NALL</t>
  </si>
  <si>
    <t>S2012RALL</t>
  </si>
  <si>
    <t>S2012SALL</t>
  </si>
  <si>
    <t>S2012TALL</t>
  </si>
  <si>
    <t>S2012VALL</t>
  </si>
  <si>
    <t>S2012WALL</t>
  </si>
  <si>
    <t>S2012YALL</t>
  </si>
  <si>
    <t>S2012ZALL</t>
  </si>
  <si>
    <t>S2012PADP</t>
  </si>
  <si>
    <t>S2012PCOM</t>
  </si>
  <si>
    <t>S2012PGDP</t>
  </si>
  <si>
    <t>S2012PHOS</t>
  </si>
  <si>
    <t>S2012PSAL</t>
  </si>
  <si>
    <t>S2012PVDP</t>
  </si>
  <si>
    <t>S2012PTOG</t>
  </si>
  <si>
    <t>S2012PTOT</t>
  </si>
  <si>
    <t>S2012PGNS</t>
  </si>
  <si>
    <t>S2012PSCG</t>
  </si>
  <si>
    <t>S2012PALL</t>
  </si>
  <si>
    <t>M2012E1ADP</t>
  </si>
  <si>
    <t>M2012E1COM</t>
  </si>
  <si>
    <t>M2012E1GDP</t>
  </si>
  <si>
    <t>M2012E1HOS</t>
  </si>
  <si>
    <t>M2012E1SAL</t>
  </si>
  <si>
    <t>M2012E1VDP</t>
  </si>
  <si>
    <t>M2012N1ADP</t>
  </si>
  <si>
    <t>M2012N1COM</t>
  </si>
  <si>
    <t>M2012N1GDP</t>
  </si>
  <si>
    <t>M2012N1HOS</t>
  </si>
  <si>
    <t>M2012N1SAL</t>
  </si>
  <si>
    <t>M2012N1VDP</t>
  </si>
  <si>
    <t>M2012O1HOS</t>
  </si>
  <si>
    <t>M2012W1ADP</t>
  </si>
  <si>
    <t>M2012W1COM</t>
  </si>
  <si>
    <t>M2012W1GDP</t>
  </si>
  <si>
    <t>M2012W1HOS</t>
  </si>
  <si>
    <t>M2012W1SAL</t>
  </si>
  <si>
    <t>M2012W1VDP</t>
  </si>
  <si>
    <t>M2012E1TOG</t>
  </si>
  <si>
    <t>M2012E1TOT</t>
  </si>
  <si>
    <t>M2012N1TOG</t>
  </si>
  <si>
    <t>M2012N1TOT</t>
  </si>
  <si>
    <t>M2012O1TOT</t>
  </si>
  <si>
    <t>M2012W1TOG</t>
  </si>
  <si>
    <t>M2012W1TOT</t>
  </si>
  <si>
    <t>M2012E1GNS</t>
  </si>
  <si>
    <t>M2012E1SCG</t>
  </si>
  <si>
    <t>M2012N1GNS</t>
  </si>
  <si>
    <t>M2012N1SCG</t>
  </si>
  <si>
    <t>M2012W1GNS</t>
  </si>
  <si>
    <t>M2012W1SCG</t>
  </si>
  <si>
    <t>M2012E1ALL</t>
  </si>
  <si>
    <t>M2012N1ALL</t>
  </si>
  <si>
    <t>M2012O1ALL</t>
  </si>
  <si>
    <t>M2012W1ALL</t>
  </si>
  <si>
    <t>M20122HOS</t>
  </si>
  <si>
    <t>M20123HOS</t>
  </si>
  <si>
    <t>M20127HOS</t>
  </si>
  <si>
    <t>M2012AADP</t>
  </si>
  <si>
    <t>M2012ACOM</t>
  </si>
  <si>
    <t>M2012AGDP</t>
  </si>
  <si>
    <t>M2012AHOS</t>
  </si>
  <si>
    <t>M2012ASAL</t>
  </si>
  <si>
    <t>M2012AVDP</t>
  </si>
  <si>
    <t>M2012BADP</t>
  </si>
  <si>
    <t>M2012BCOM</t>
  </si>
  <si>
    <t>M2012BGDP</t>
  </si>
  <si>
    <t>M2012BHOS</t>
  </si>
  <si>
    <t>M2012BSAL</t>
  </si>
  <si>
    <t>M2012BVDP</t>
  </si>
  <si>
    <t>M2012FADP</t>
  </si>
  <si>
    <t>M2012FCOM</t>
  </si>
  <si>
    <t>M2012FGDP</t>
  </si>
  <si>
    <t>M2012FHOS</t>
  </si>
  <si>
    <t>M2012FSAL</t>
  </si>
  <si>
    <t>M2012FVDP</t>
  </si>
  <si>
    <t>M2012GADP</t>
  </si>
  <si>
    <t>M2012GCOM</t>
  </si>
  <si>
    <t>M2012GGDP</t>
  </si>
  <si>
    <t>M2012GHOS</t>
  </si>
  <si>
    <t>M2012GSAL</t>
  </si>
  <si>
    <t>M2012GVDP</t>
  </si>
  <si>
    <t>M2012HADP</t>
  </si>
  <si>
    <t>M2012HCOM</t>
  </si>
  <si>
    <t>M2012HGDP</t>
  </si>
  <si>
    <t>M2012HHOS</t>
  </si>
  <si>
    <t>M2012HSAL</t>
  </si>
  <si>
    <t>M2012HVDP</t>
  </si>
  <si>
    <t>M2012LADP</t>
  </si>
  <si>
    <t>M2012LCOM</t>
  </si>
  <si>
    <t>M2012LGDP</t>
  </si>
  <si>
    <t>M2012LHOS</t>
  </si>
  <si>
    <t>M2012LSAL</t>
  </si>
  <si>
    <t>M2012LVDP</t>
  </si>
  <si>
    <t>M2012NADP</t>
  </si>
  <si>
    <t>M2012NCOM</t>
  </si>
  <si>
    <t>M2012NGDP</t>
  </si>
  <si>
    <t>M2012NHOS</t>
  </si>
  <si>
    <t>M2012NSAL</t>
  </si>
  <si>
    <t>M2012NVDP</t>
  </si>
  <si>
    <t>M2012RCOM</t>
  </si>
  <si>
    <t>M2012RGDP</t>
  </si>
  <si>
    <t>M2012RHOS</t>
  </si>
  <si>
    <t>M2012RSAL</t>
  </si>
  <si>
    <t>M2012RVDP</t>
  </si>
  <si>
    <t>M2012SADP</t>
  </si>
  <si>
    <t>M2012SCOM</t>
  </si>
  <si>
    <t>M2012SGDP</t>
  </si>
  <si>
    <t>M2012SHOS</t>
  </si>
  <si>
    <t>M2012SSAL</t>
  </si>
  <si>
    <t>M2012SVDP</t>
  </si>
  <si>
    <t>M2012TADP</t>
  </si>
  <si>
    <t>M2012TCOM</t>
  </si>
  <si>
    <t>M2012TGDP</t>
  </si>
  <si>
    <t>M2012THOS</t>
  </si>
  <si>
    <t>M2012TSAL</t>
  </si>
  <si>
    <t>M2012TVDP</t>
  </si>
  <si>
    <t>M2012VADP</t>
  </si>
  <si>
    <t>M2012VCOM</t>
  </si>
  <si>
    <t>M2012VGDP</t>
  </si>
  <si>
    <t>M2012VHOS</t>
  </si>
  <si>
    <t>M2012VSAL</t>
  </si>
  <si>
    <t>M2012VVDP</t>
  </si>
  <si>
    <t>M2012WCOM</t>
  </si>
  <si>
    <t>M2012WGDP</t>
  </si>
  <si>
    <t>M2012WSAL</t>
  </si>
  <si>
    <t>M2012WVDP</t>
  </si>
  <si>
    <t>M2012YADP</t>
  </si>
  <si>
    <t>M2012YCOM</t>
  </si>
  <si>
    <t>M2012YGDP</t>
  </si>
  <si>
    <t>M2012YHOS</t>
  </si>
  <si>
    <t>M2012YSAL</t>
  </si>
  <si>
    <t>M2012YVDP</t>
  </si>
  <si>
    <t>M2012ZADP</t>
  </si>
  <si>
    <t>M2012ZCOM</t>
  </si>
  <si>
    <t>M2012ZGDP</t>
  </si>
  <si>
    <t>M2012ZSAL</t>
  </si>
  <si>
    <t>M2012ZVDP</t>
  </si>
  <si>
    <t>M20122TOT</t>
  </si>
  <si>
    <t>M20123TOT</t>
  </si>
  <si>
    <t>M20127TOT</t>
  </si>
  <si>
    <t>M2012ATOG</t>
  </si>
  <si>
    <t>M2012ATOT</t>
  </si>
  <si>
    <t>M2012BTOG</t>
  </si>
  <si>
    <t>M2012BTOT</t>
  </si>
  <si>
    <t>M2012FTOG</t>
  </si>
  <si>
    <t>M2012FTOT</t>
  </si>
  <si>
    <t>M2012GTOG</t>
  </si>
  <si>
    <t>M2012GTOT</t>
  </si>
  <si>
    <t>M2012HTOG</t>
  </si>
  <si>
    <t>M2012HTOT</t>
  </si>
  <si>
    <t>M2012LTOG</t>
  </si>
  <si>
    <t>M2012LTOT</t>
  </si>
  <si>
    <t>M2012NTOG</t>
  </si>
  <si>
    <t>M2012NTOT</t>
  </si>
  <si>
    <t>M2012RTOG</t>
  </si>
  <si>
    <t>M2012RTOT</t>
  </si>
  <si>
    <t>M2012STOG</t>
  </si>
  <si>
    <t>M2012STOT</t>
  </si>
  <si>
    <t>M2012TTOG</t>
  </si>
  <si>
    <t>M2012TTOT</t>
  </si>
  <si>
    <t>M2012VTOG</t>
  </si>
  <si>
    <t>M2012VTOT</t>
  </si>
  <si>
    <t>M2012WTOG</t>
  </si>
  <si>
    <t>M2012WTOT</t>
  </si>
  <si>
    <t>M2012YTOG</t>
  </si>
  <si>
    <t>M2012YTOT</t>
  </si>
  <si>
    <t>M2012ZTOG</t>
  </si>
  <si>
    <t>M2012ZTOT</t>
  </si>
  <si>
    <t>M2012AGNS</t>
  </si>
  <si>
    <t>M2012ASCG</t>
  </si>
  <si>
    <t>M2012BGNS</t>
  </si>
  <si>
    <t>M2012BSCG</t>
  </si>
  <si>
    <t>M2012FGNS</t>
  </si>
  <si>
    <t>M2012FSCG</t>
  </si>
  <si>
    <t>M2012GGNS</t>
  </si>
  <si>
    <t>M2012GSCG</t>
  </si>
  <si>
    <t>M2012HGNS</t>
  </si>
  <si>
    <t>M2012HSCG</t>
  </si>
  <si>
    <t>M2012LGNS</t>
  </si>
  <si>
    <t>M2012LSCG</t>
  </si>
  <si>
    <t>M2012NGNS</t>
  </si>
  <si>
    <t>M2012NSCG</t>
  </si>
  <si>
    <t>M2012RGNS</t>
  </si>
  <si>
    <t>M2012RSCG</t>
  </si>
  <si>
    <t>M2012SGNS</t>
  </si>
  <si>
    <t>M2012SSCG</t>
  </si>
  <si>
    <t>M2012TGNS</t>
  </si>
  <si>
    <t>M2012TSCG</t>
  </si>
  <si>
    <t>M2012VGNS</t>
  </si>
  <si>
    <t>M2012VSCG</t>
  </si>
  <si>
    <t>M2012WGNS</t>
  </si>
  <si>
    <t>M2012WSCG</t>
  </si>
  <si>
    <t>M2012YGNS</t>
  </si>
  <si>
    <t>M2012YSCG</t>
  </si>
  <si>
    <t>M2012ZGNS</t>
  </si>
  <si>
    <t>M2012ZSCG</t>
  </si>
  <si>
    <t>M20122ALL</t>
  </si>
  <si>
    <t>M20123ALL</t>
  </si>
  <si>
    <t>M20127ALL</t>
  </si>
  <si>
    <t>M2012AALL</t>
  </si>
  <si>
    <t>M2013E1ADP</t>
  </si>
  <si>
    <t>M2013E1COM</t>
  </si>
  <si>
    <t>M2013E1GDP</t>
  </si>
  <si>
    <t>M2013E1HOS</t>
  </si>
  <si>
    <t>M2013E1SAL</t>
  </si>
  <si>
    <t>M2013E1VDP</t>
  </si>
  <si>
    <t>M2013N1ADP</t>
  </si>
  <si>
    <t>M2013N1COM</t>
  </si>
  <si>
    <t>M2013N1GDP</t>
  </si>
  <si>
    <t>M2013N1HOS</t>
  </si>
  <si>
    <t>M2013N1SAL</t>
  </si>
  <si>
    <t>M2013N1VDP</t>
  </si>
  <si>
    <t>M2013O1HOS</t>
  </si>
  <si>
    <t>M2013W1ADP</t>
  </si>
  <si>
    <t>M2013W1COM</t>
  </si>
  <si>
    <t>M2013W1GDP</t>
  </si>
  <si>
    <t>M2013W1HOS</t>
  </si>
  <si>
    <t>M2013W1SAL</t>
  </si>
  <si>
    <t>M2013W1VDP</t>
  </si>
  <si>
    <t>M2013E1TOG</t>
  </si>
  <si>
    <t>M2013E1TOT</t>
  </si>
  <si>
    <t>M2013N1TOG</t>
  </si>
  <si>
    <t>M2013N1TOT</t>
  </si>
  <si>
    <t>M2013O1TOT</t>
  </si>
  <si>
    <t>M2013W1TOG</t>
  </si>
  <si>
    <t>M2013W1TOT</t>
  </si>
  <si>
    <t>M2013E1GNS</t>
  </si>
  <si>
    <t>M2013E1SCG</t>
  </si>
  <si>
    <t>M2013N1GNS</t>
  </si>
  <si>
    <t>M2013N1SCG</t>
  </si>
  <si>
    <t>M2013W1GNS</t>
  </si>
  <si>
    <t>M2013W1SCG</t>
  </si>
  <si>
    <t>M2013E1ALL</t>
  </si>
  <si>
    <t>M2013N1ALL</t>
  </si>
  <si>
    <t>M2013O1ALL</t>
  </si>
  <si>
    <t>M2013W1ALL</t>
  </si>
  <si>
    <t>M20132HOS</t>
  </si>
  <si>
    <t>M20133HOS</t>
  </si>
  <si>
    <t>M20137HOS</t>
  </si>
  <si>
    <t>M2013AADP</t>
  </si>
  <si>
    <t>M2013ACOM</t>
  </si>
  <si>
    <t>M2013AGDP</t>
  </si>
  <si>
    <t>M2013AHOS</t>
  </si>
  <si>
    <t>M2013ASAL</t>
  </si>
  <si>
    <t>M2013AVDP</t>
  </si>
  <si>
    <t>M2013BADP</t>
  </si>
  <si>
    <t>M2013BCOM</t>
  </si>
  <si>
    <t>M2013BGDP</t>
  </si>
  <si>
    <t>M2013BHOS</t>
  </si>
  <si>
    <t>M2013BSAL</t>
  </si>
  <si>
    <t>M2013BVDP</t>
  </si>
  <si>
    <t>M2013FADP</t>
  </si>
  <si>
    <t>M2013FCOM</t>
  </si>
  <si>
    <t>M2013FGDP</t>
  </si>
  <si>
    <t>M2013FHOS</t>
  </si>
  <si>
    <t>M2013FSAL</t>
  </si>
  <si>
    <t>M2013FVDP</t>
  </si>
  <si>
    <t>M2013GADP</t>
  </si>
  <si>
    <t>M2013GCOM</t>
  </si>
  <si>
    <t>M2013GGDP</t>
  </si>
  <si>
    <t>M2013GHOS</t>
  </si>
  <si>
    <t>M2013GSAL</t>
  </si>
  <si>
    <t>M2013GVDP</t>
  </si>
  <si>
    <t>M2013HADP</t>
  </si>
  <si>
    <t>M2013HCOM</t>
  </si>
  <si>
    <t>M2013HGDP</t>
  </si>
  <si>
    <t>M2013HHOS</t>
  </si>
  <si>
    <t>M2013HSAL</t>
  </si>
  <si>
    <t>M2013HVDP</t>
  </si>
  <si>
    <t>M2013LADP</t>
  </si>
  <si>
    <t>M2013LCOM</t>
  </si>
  <si>
    <t>M2013LGDP</t>
  </si>
  <si>
    <t>M2013LHOS</t>
  </si>
  <si>
    <t>M2013LSAL</t>
  </si>
  <si>
    <t>M2013LVDP</t>
  </si>
  <si>
    <t>M2013NADP</t>
  </si>
  <si>
    <t>M2013NCOM</t>
  </si>
  <si>
    <t>M2013NGDP</t>
  </si>
  <si>
    <t>M2013NHOS</t>
  </si>
  <si>
    <t>M2013NSAL</t>
  </si>
  <si>
    <t>M2013NVDP</t>
  </si>
  <si>
    <t>M2013RCOM</t>
  </si>
  <si>
    <t>M2013RGDP</t>
  </si>
  <si>
    <t>M2013RHOS</t>
  </si>
  <si>
    <t>M2013RSAL</t>
  </si>
  <si>
    <t>M2013SADP</t>
  </si>
  <si>
    <t>M2013SCOM</t>
  </si>
  <si>
    <t>M2013SGDP</t>
  </si>
  <si>
    <t>M2013SHOS</t>
  </si>
  <si>
    <t>M2013SSAL</t>
  </si>
  <si>
    <t>M2013SVDP</t>
  </si>
  <si>
    <t>M2013TADP</t>
  </si>
  <si>
    <t>M2013TCOM</t>
  </si>
  <si>
    <t>M2013TGDP</t>
  </si>
  <si>
    <t>M2013THOS</t>
  </si>
  <si>
    <t>M2013TSAL</t>
  </si>
  <si>
    <t>M2013TVDP</t>
  </si>
  <si>
    <t>M2013VADP</t>
  </si>
  <si>
    <t>M2013VCOM</t>
  </si>
  <si>
    <t>M2013VGDP</t>
  </si>
  <si>
    <t>M2013VHOS</t>
  </si>
  <si>
    <t>M2013VSAL</t>
  </si>
  <si>
    <t>M2013VVDP</t>
  </si>
  <si>
    <t>M2013WCOM</t>
  </si>
  <si>
    <t>M2013WGDP</t>
  </si>
  <si>
    <t>M2013WHOS</t>
  </si>
  <si>
    <t>M2013WSAL</t>
  </si>
  <si>
    <t>M2013WVDP</t>
  </si>
  <si>
    <t>M2013YADP</t>
  </si>
  <si>
    <t>M2013YCOM</t>
  </si>
  <si>
    <t>M2013YGDP</t>
  </si>
  <si>
    <t>M2013YHOS</t>
  </si>
  <si>
    <t>M2013YSAL</t>
  </si>
  <si>
    <t>M2013YVDP</t>
  </si>
  <si>
    <t>M2013ZADP</t>
  </si>
  <si>
    <t>M2013ZCOM</t>
  </si>
  <si>
    <t>M2013ZSAL</t>
  </si>
  <si>
    <t>M20132TOT</t>
  </si>
  <si>
    <t>M20133TOT</t>
  </si>
  <si>
    <t>M20137TOT</t>
  </si>
  <si>
    <t>M2013ATOG</t>
  </si>
  <si>
    <t>M2013ATOT</t>
  </si>
  <si>
    <t>M2013BTOG</t>
  </si>
  <si>
    <t>M2013BTOT</t>
  </si>
  <si>
    <t>M2013FTOG</t>
  </si>
  <si>
    <t>M2013FTOT</t>
  </si>
  <si>
    <t>M2013GTOG</t>
  </si>
  <si>
    <t>M2013GTOT</t>
  </si>
  <si>
    <t>M2013HTOG</t>
  </si>
  <si>
    <t>M2013HTOT</t>
  </si>
  <si>
    <t>M2013LTOG</t>
  </si>
  <si>
    <t>M2013LTOT</t>
  </si>
  <si>
    <t>M2013NTOG</t>
  </si>
  <si>
    <t>M2013NTOT</t>
  </si>
  <si>
    <t>M2013RTOG</t>
  </si>
  <si>
    <t>M2013RTOT</t>
  </si>
  <si>
    <t>M2013STOG</t>
  </si>
  <si>
    <t>M2013STOT</t>
  </si>
  <si>
    <t>M2013TTOG</t>
  </si>
  <si>
    <t>M2013TTOT</t>
  </si>
  <si>
    <t>M2013VTOG</t>
  </si>
  <si>
    <t>M2013VTOT</t>
  </si>
  <si>
    <t>M2013WTOG</t>
  </si>
  <si>
    <t>M2013WTOT</t>
  </si>
  <si>
    <t>M2013YTOG</t>
  </si>
  <si>
    <t>M2013YTOT</t>
  </si>
  <si>
    <t>M2013ZTOG</t>
  </si>
  <si>
    <t>M2013ZTOT</t>
  </si>
  <si>
    <t>M2013AGNS</t>
  </si>
  <si>
    <t>M2013ASCG</t>
  </si>
  <si>
    <t>M2013BGNS</t>
  </si>
  <si>
    <t>M2013BSCG</t>
  </si>
  <si>
    <t>M2013FGNS</t>
  </si>
  <si>
    <t>M2013FSCG</t>
  </si>
  <si>
    <t>M2013GGNS</t>
  </si>
  <si>
    <t>M2013GSCG</t>
  </si>
  <si>
    <t>M2013HGNS</t>
  </si>
  <si>
    <t>M2013HSCG</t>
  </si>
  <si>
    <t>M2013LGNS</t>
  </si>
  <si>
    <t>M2013LSCG</t>
  </si>
  <si>
    <t>M2013NGNS</t>
  </si>
  <si>
    <t>M2013NSCG</t>
  </si>
  <si>
    <t>M2013RGNS</t>
  </si>
  <si>
    <t>M2013RSCG</t>
  </si>
  <si>
    <t>M2013SGNS</t>
  </si>
  <si>
    <t>M2013SSCG</t>
  </si>
  <si>
    <t>M2013TGNS</t>
  </si>
  <si>
    <t>M2013TSCG</t>
  </si>
  <si>
    <t>M2013VGNS</t>
  </si>
  <si>
    <t>M2013VSCG</t>
  </si>
  <si>
    <t>M2013WGNS</t>
  </si>
  <si>
    <t>M2013WSCG</t>
  </si>
  <si>
    <t>M2013YGNS</t>
  </si>
  <si>
    <t>M2013YSCG</t>
  </si>
  <si>
    <t>M2013ZGNS</t>
  </si>
  <si>
    <t>M2013ZSCG</t>
  </si>
  <si>
    <t>M20132ALL</t>
  </si>
  <si>
    <t>M20133ALL</t>
  </si>
  <si>
    <t>M20137ALL</t>
  </si>
  <si>
    <t>M2013AALL</t>
  </si>
  <si>
    <t>M2013BALL</t>
  </si>
  <si>
    <t>M2013FALL</t>
  </si>
  <si>
    <t>M2013GALL</t>
  </si>
  <si>
    <t>M2013HALL</t>
  </si>
  <si>
    <t>M2013LALL</t>
  </si>
  <si>
    <t>M2013NALL</t>
  </si>
  <si>
    <t>M2013RALL</t>
  </si>
  <si>
    <t>M2013SALL</t>
  </si>
  <si>
    <t>M2013TALL</t>
  </si>
  <si>
    <t>M2013VALL</t>
  </si>
  <si>
    <t>M2013WALL</t>
  </si>
  <si>
    <t>M2013YALL</t>
  </si>
  <si>
    <t>M2013ZALL</t>
  </si>
  <si>
    <t>M2013PADP</t>
  </si>
  <si>
    <t>M2013PCOM</t>
  </si>
  <si>
    <t>M2013PGDP</t>
  </si>
  <si>
    <t>M2013PHOS</t>
  </si>
  <si>
    <t>M2013PSAL</t>
  </si>
  <si>
    <t>M2013PVDP</t>
  </si>
  <si>
    <t>M2013PTOG</t>
  </si>
  <si>
    <t>M2013PTOT</t>
  </si>
  <si>
    <t>M2013PGNS</t>
  </si>
  <si>
    <t>M2013PSCG</t>
  </si>
  <si>
    <t>M2013PALL</t>
  </si>
  <si>
    <t>M2012BALL</t>
  </si>
  <si>
    <t>M2012FALL</t>
  </si>
  <si>
    <t>M2012GALL</t>
  </si>
  <si>
    <t>M2012HALL</t>
  </si>
  <si>
    <t>M2012LALL</t>
  </si>
  <si>
    <t>M2012NALL</t>
  </si>
  <si>
    <t>M2012RALL</t>
  </si>
  <si>
    <t>M2012SALL</t>
  </si>
  <si>
    <t>M2012TALL</t>
  </si>
  <si>
    <t>M2012VALL</t>
  </si>
  <si>
    <t>M2012WALL</t>
  </si>
  <si>
    <t>M2012YALL</t>
  </si>
  <si>
    <t>M2012ZALL</t>
  </si>
  <si>
    <t>M2012PADP</t>
  </si>
  <si>
    <t>M2012PCOM</t>
  </si>
  <si>
    <t>M2012PGDP</t>
  </si>
  <si>
    <t>M2012PHOS</t>
  </si>
  <si>
    <t>M2012PSAL</t>
  </si>
  <si>
    <t>M2012PVDP</t>
  </si>
  <si>
    <t>M2012PTOG</t>
  </si>
  <si>
    <t>M2012PTOT</t>
  </si>
  <si>
    <t>M2012PGNS</t>
  </si>
  <si>
    <t>M2012PSCG</t>
  </si>
  <si>
    <t>M2012PALL</t>
  </si>
  <si>
    <t>M2011E1ADP</t>
  </si>
  <si>
    <t>M2011E1COM</t>
  </si>
  <si>
    <t>M2011E1GDP</t>
  </si>
  <si>
    <t>M2011E1HOS</t>
  </si>
  <si>
    <t>M2011E1SAL</t>
  </si>
  <si>
    <t>M2011E1VDP</t>
  </si>
  <si>
    <t>M2011N1ADP</t>
  </si>
  <si>
    <t>M2011N1COM</t>
  </si>
  <si>
    <t>M2011N1GDP</t>
  </si>
  <si>
    <t>M2011N1HOS</t>
  </si>
  <si>
    <t>M2011N1SAL</t>
  </si>
  <si>
    <t>M2011N1VDP</t>
  </si>
  <si>
    <t>M2011O1HOS</t>
  </si>
  <si>
    <t>M2011W1ADP</t>
  </si>
  <si>
    <t>M2011W1COM</t>
  </si>
  <si>
    <t>M2011W1GDP</t>
  </si>
  <si>
    <t>M2011W1HOS</t>
  </si>
  <si>
    <t>M2011W1SAL</t>
  </si>
  <si>
    <t>M2011W1VDP</t>
  </si>
  <si>
    <t>M2011E1TOG</t>
  </si>
  <si>
    <t>M2011E1TOT</t>
  </si>
  <si>
    <t>M2011N1TOG</t>
  </si>
  <si>
    <t>M2011N1TOT</t>
  </si>
  <si>
    <t>M2011O1TOT</t>
  </si>
  <si>
    <t>M2011W1TOG</t>
  </si>
  <si>
    <t>M2011W1TOT</t>
  </si>
  <si>
    <t>M2011E1GNS</t>
  </si>
  <si>
    <t>M2011E1SCG</t>
  </si>
  <si>
    <t>M2011N1GNS</t>
  </si>
  <si>
    <t>M2011N1SCG</t>
  </si>
  <si>
    <t>M2011W1GNS</t>
  </si>
  <si>
    <t>M2011W1SCG</t>
  </si>
  <si>
    <t>M2011E1ALL</t>
  </si>
  <si>
    <t>M2011N1ALL</t>
  </si>
  <si>
    <t>M2011O1ALL</t>
  </si>
  <si>
    <t>M2011W1ALL</t>
  </si>
  <si>
    <t>M20112HOS</t>
  </si>
  <si>
    <t>M20113HOS</t>
  </si>
  <si>
    <t>M20117HOS</t>
  </si>
  <si>
    <t>M2011AADP</t>
  </si>
  <si>
    <t>M2011ACOM</t>
  </si>
  <si>
    <t>M2011AGDP</t>
  </si>
  <si>
    <t>M2011AHOS</t>
  </si>
  <si>
    <t>M2011ASAL</t>
  </si>
  <si>
    <t>M2011AVDP</t>
  </si>
  <si>
    <t>M2011BADP</t>
  </si>
  <si>
    <t>M2011BCOM</t>
  </si>
  <si>
    <t>M2011BGDP</t>
  </si>
  <si>
    <t>M2011BHOS</t>
  </si>
  <si>
    <t>M2011BSAL</t>
  </si>
  <si>
    <t>M2011BVDP</t>
  </si>
  <si>
    <t>M2011FADP</t>
  </si>
  <si>
    <t>M2011FCOM</t>
  </si>
  <si>
    <t>M2011FGDP</t>
  </si>
  <si>
    <t>M2011FHOS</t>
  </si>
  <si>
    <t>M2011FSAL</t>
  </si>
  <si>
    <t>M2011FVDP</t>
  </si>
  <si>
    <t>M2011GADP</t>
  </si>
  <si>
    <t>M2011GCOM</t>
  </si>
  <si>
    <t>M2011GGDP</t>
  </si>
  <si>
    <t>M2011GHOS</t>
  </si>
  <si>
    <t>M2011GSAL</t>
  </si>
  <si>
    <t>M2011GVDP</t>
  </si>
  <si>
    <t>M2011HADP</t>
  </si>
  <si>
    <t>M2011HCOM</t>
  </si>
  <si>
    <t>M2011HGDP</t>
  </si>
  <si>
    <t>M2011HHOS</t>
  </si>
  <si>
    <t>M2011HSAL</t>
  </si>
  <si>
    <t>M2011HVDP</t>
  </si>
  <si>
    <t>M2011LADP</t>
  </si>
  <si>
    <t>M2011LCOM</t>
  </si>
  <si>
    <t>M2011LGDP</t>
  </si>
  <si>
    <t>M2011LHOS</t>
  </si>
  <si>
    <t>M2011LSAL</t>
  </si>
  <si>
    <t>M2011LVDP</t>
  </si>
  <si>
    <t>M2011NADP</t>
  </si>
  <si>
    <t>M2011NCOM</t>
  </si>
  <si>
    <t>M2011NGDP</t>
  </si>
  <si>
    <t>M2011NHOS</t>
  </si>
  <si>
    <t>M2011NSAL</t>
  </si>
  <si>
    <t>M2011NVDP</t>
  </si>
  <si>
    <t>M2011RCOM</t>
  </si>
  <si>
    <t>M2011RGDP</t>
  </si>
  <si>
    <t>M2011RHOS</t>
  </si>
  <si>
    <t>M2011RSAL</t>
  </si>
  <si>
    <t>M2011SADP</t>
  </si>
  <si>
    <t>M2011SCOM</t>
  </si>
  <si>
    <t>M2011SGDP</t>
  </si>
  <si>
    <t>M2011SHOS</t>
  </si>
  <si>
    <t>M2011SSAL</t>
  </si>
  <si>
    <t>M2011SVDP</t>
  </si>
  <si>
    <t>M2011TADP</t>
  </si>
  <si>
    <t>M2011TCOM</t>
  </si>
  <si>
    <t>M2011TGDP</t>
  </si>
  <si>
    <t>M2011THOS</t>
  </si>
  <si>
    <t>M2011TSAL</t>
  </si>
  <si>
    <t>M2011TVDP</t>
  </si>
  <si>
    <t>M2011VADP</t>
  </si>
  <si>
    <t>M2011VCOM</t>
  </si>
  <si>
    <t>M2011VGDP</t>
  </si>
  <si>
    <t>M2011VHOS</t>
  </si>
  <si>
    <t>M2011VVDP</t>
  </si>
  <si>
    <t>M2011WCOM</t>
  </si>
  <si>
    <t>M2011WGDP</t>
  </si>
  <si>
    <t>M2011WSAL</t>
  </si>
  <si>
    <t>M2011WVDP</t>
  </si>
  <si>
    <t>M2011YADP</t>
  </si>
  <si>
    <t>M2011YCOM</t>
  </si>
  <si>
    <t>M2011YGDP</t>
  </si>
  <si>
    <t>M2011YHOS</t>
  </si>
  <si>
    <t>M2011YSAL</t>
  </si>
  <si>
    <t>M2011YVDP</t>
  </si>
  <si>
    <t>M2011ZCOM</t>
  </si>
  <si>
    <t>M2011ZGDP</t>
  </si>
  <si>
    <t>M2011ZSAL</t>
  </si>
  <si>
    <t>M20112TOT</t>
  </si>
  <si>
    <t>M20113TOT</t>
  </si>
  <si>
    <t>M20117TOT</t>
  </si>
  <si>
    <t>M2011ATOG</t>
  </si>
  <si>
    <t>M2011ATOT</t>
  </si>
  <si>
    <t>M2011BTOG</t>
  </si>
  <si>
    <t>M2011BTOT</t>
  </si>
  <si>
    <t>M2011FTOG</t>
  </si>
  <si>
    <t>M2011FTOT</t>
  </si>
  <si>
    <t>M2011GTOG</t>
  </si>
  <si>
    <t>M2011GTOT</t>
  </si>
  <si>
    <t>M2011HTOG</t>
  </si>
  <si>
    <t>M2011HTOT</t>
  </si>
  <si>
    <t>M2011LTOG</t>
  </si>
  <si>
    <t>M2011LTOT</t>
  </si>
  <si>
    <t>M2011NTOG</t>
  </si>
  <si>
    <t>M2011NTOT</t>
  </si>
  <si>
    <t>M2011RTOG</t>
  </si>
  <si>
    <t>M2011RTOT</t>
  </si>
  <si>
    <t>M2011STOG</t>
  </si>
  <si>
    <t>M2011STOT</t>
  </si>
  <si>
    <t>M2011TTOG</t>
  </si>
  <si>
    <t>M2011TTOT</t>
  </si>
  <si>
    <t>M2011VTOG</t>
  </si>
  <si>
    <t>M2011VTOT</t>
  </si>
  <si>
    <t>M2011WTOG</t>
  </si>
  <si>
    <t>M2011WTOT</t>
  </si>
  <si>
    <t>M2011YTOG</t>
  </si>
  <si>
    <t>M2011YTOT</t>
  </si>
  <si>
    <t>M2011ZTOG</t>
  </si>
  <si>
    <t>M2011ZTOT</t>
  </si>
  <si>
    <t>M2011AGNS</t>
  </si>
  <si>
    <t>M2011ASCG</t>
  </si>
  <si>
    <t>M2011BGNS</t>
  </si>
  <si>
    <t>M2011BSCG</t>
  </si>
  <si>
    <t>M2011FGNS</t>
  </si>
  <si>
    <t>M2011FSCG</t>
  </si>
  <si>
    <t>M2011GGNS</t>
  </si>
  <si>
    <t>M2011GSCG</t>
  </si>
  <si>
    <t>M2011HGNS</t>
  </si>
  <si>
    <t>M2011HSCG</t>
  </si>
  <si>
    <t>M2011LGNS</t>
  </si>
  <si>
    <t>M2011LSCG</t>
  </si>
  <si>
    <t>M2011NGNS</t>
  </si>
  <si>
    <t>M2011NSCG</t>
  </si>
  <si>
    <t>M2011RGNS</t>
  </si>
  <si>
    <t>M2011RSCG</t>
  </si>
  <si>
    <t>M2011SGNS</t>
  </si>
  <si>
    <t>M2011SSCG</t>
  </si>
  <si>
    <t>M2011TGNS</t>
  </si>
  <si>
    <t>M2011TSCG</t>
  </si>
  <si>
    <t>M2011VGNS</t>
  </si>
  <si>
    <t>M2011VSCG</t>
  </si>
  <si>
    <t>M2011WGNS</t>
  </si>
  <si>
    <t>M2011WSCG</t>
  </si>
  <si>
    <t>M2011YGNS</t>
  </si>
  <si>
    <t>M2011YSCG</t>
  </si>
  <si>
    <t>M2011ZGNS</t>
  </si>
  <si>
    <t>M2011ZSCG</t>
  </si>
  <si>
    <t>M20112ALL</t>
  </si>
  <si>
    <t>M20113ALL</t>
  </si>
  <si>
    <t>M20117ALL</t>
  </si>
  <si>
    <t>M2011AALL</t>
  </si>
  <si>
    <t>M2011BALL</t>
  </si>
  <si>
    <t>M2011FALL</t>
  </si>
  <si>
    <t>M2011GALL</t>
  </si>
  <si>
    <t>M2011HALL</t>
  </si>
  <si>
    <t>M2011LALL</t>
  </si>
  <si>
    <t>M2011NALL</t>
  </si>
  <si>
    <t>M2011RALL</t>
  </si>
  <si>
    <t>M2011SALL</t>
  </si>
  <si>
    <t>M2011TALL</t>
  </si>
  <si>
    <t>M2011VALL</t>
  </si>
  <si>
    <t>M2011WALL</t>
  </si>
  <si>
    <t>M2011YALL</t>
  </si>
  <si>
    <t>M2011ZALL</t>
  </si>
  <si>
    <t>M2011PADP</t>
  </si>
  <si>
    <t>M2011PCOM</t>
  </si>
  <si>
    <t>M2011PGDP</t>
  </si>
  <si>
    <t>M2011PHOS</t>
  </si>
  <si>
    <t>M2011PSAL</t>
  </si>
  <si>
    <t>M2011PVDP</t>
  </si>
  <si>
    <t>M2011PTOG</t>
  </si>
  <si>
    <t>M2011PTOT</t>
  </si>
  <si>
    <t>M2011PGNS</t>
  </si>
  <si>
    <t>M2011PSCG</t>
  </si>
  <si>
    <t>M2011PALL</t>
  </si>
  <si>
    <t>M2010E1ADP</t>
  </si>
  <si>
    <t>M2010E1COM</t>
  </si>
  <si>
    <t>M2010E1GDP</t>
  </si>
  <si>
    <t>M2010E1HOS</t>
  </si>
  <si>
    <t>M2010E1SAL</t>
  </si>
  <si>
    <t>M2010E1VDP</t>
  </si>
  <si>
    <t>M2010N1ADP</t>
  </si>
  <si>
    <t>M2010N1COM</t>
  </si>
  <si>
    <t>M2010N1GDP</t>
  </si>
  <si>
    <t>M2010N1HOS</t>
  </si>
  <si>
    <t>M2010N1SAL</t>
  </si>
  <si>
    <t>M2010N1VDP</t>
  </si>
  <si>
    <t>M2010O1HOS</t>
  </si>
  <si>
    <t>M2010W1ADP</t>
  </si>
  <si>
    <t>M2010W1COM</t>
  </si>
  <si>
    <t>M2010W1GDP</t>
  </si>
  <si>
    <t>M2010W1HOS</t>
  </si>
  <si>
    <t>M2010W1SAL</t>
  </si>
  <si>
    <t>M2010W1VDP</t>
  </si>
  <si>
    <t>M2010E1TOG</t>
  </si>
  <si>
    <t>M2010E1TOT</t>
  </si>
  <si>
    <t>M2010N1TOG</t>
  </si>
  <si>
    <t>M2010N1TOT</t>
  </si>
  <si>
    <t>M2010O1TOT</t>
  </si>
  <si>
    <t>M2010W1TOG</t>
  </si>
  <si>
    <t>M2010W1TOT</t>
  </si>
  <si>
    <t>M2010E1GNS</t>
  </si>
  <si>
    <t>M2010E1SCG</t>
  </si>
  <si>
    <t>M2010N1GNS</t>
  </si>
  <si>
    <t>M2010N1SCG</t>
  </si>
  <si>
    <t>M2010W1GNS</t>
  </si>
  <si>
    <t>M2010W1SCG</t>
  </si>
  <si>
    <t>M2010E1ALL</t>
  </si>
  <si>
    <t>M2010N1ALL</t>
  </si>
  <si>
    <t>M2010O1ALL</t>
  </si>
  <si>
    <t>M2010W1ALL</t>
  </si>
  <si>
    <t>M20102HOS</t>
  </si>
  <si>
    <t>M20103HOS</t>
  </si>
  <si>
    <t>M20107HOS</t>
  </si>
  <si>
    <t>M2010AADP</t>
  </si>
  <si>
    <t>M2010ACOM</t>
  </si>
  <si>
    <t>M2010AGDP</t>
  </si>
  <si>
    <t>M2010AHOS</t>
  </si>
  <si>
    <t>M2010ASAL</t>
  </si>
  <si>
    <t>M2010AVDP</t>
  </si>
  <si>
    <t>M2010BADP</t>
  </si>
  <si>
    <t>M2010BCOM</t>
  </si>
  <si>
    <t>M2010BGDP</t>
  </si>
  <si>
    <t>M2010BHOS</t>
  </si>
  <si>
    <t>M2010BSAL</t>
  </si>
  <si>
    <t>M2010BVDP</t>
  </si>
  <si>
    <t>M2010FADP</t>
  </si>
  <si>
    <t>M2010FCOM</t>
  </si>
  <si>
    <t>M2010FGDP</t>
  </si>
  <si>
    <t>M2010FHOS</t>
  </si>
  <si>
    <t>M2010FSAL</t>
  </si>
  <si>
    <t>NHS Healthcare Improvement Scotland</t>
  </si>
  <si>
    <t>M2010FVDP</t>
  </si>
  <si>
    <t>M2010GADP</t>
  </si>
  <si>
    <t>M2010GCOM</t>
  </si>
  <si>
    <t>M2010GGDP</t>
  </si>
  <si>
    <t>M2010GHOS</t>
  </si>
  <si>
    <t>M2010GSAL</t>
  </si>
  <si>
    <t>M2010GVDP</t>
  </si>
  <si>
    <t>M2010HADP</t>
  </si>
  <si>
    <t>M2010HCOM</t>
  </si>
  <si>
    <t>M2010HGDP</t>
  </si>
  <si>
    <t>M2010HHOS</t>
  </si>
  <si>
    <t>M2010HSAL</t>
  </si>
  <si>
    <t>M2010HVDP</t>
  </si>
  <si>
    <t>M2010LADP</t>
  </si>
  <si>
    <t>M2010LCOM</t>
  </si>
  <si>
    <t>M2010LGDP</t>
  </si>
  <si>
    <t>M2010LHOS</t>
  </si>
  <si>
    <t>M2010LSAL</t>
  </si>
  <si>
    <t>M2010LVDP</t>
  </si>
  <si>
    <t>M2010NADP</t>
  </si>
  <si>
    <t>M2010NCOM</t>
  </si>
  <si>
    <t>M2010NGDP</t>
  </si>
  <si>
    <t>M2010NHOS</t>
  </si>
  <si>
    <t>M2010NSAL</t>
  </si>
  <si>
    <t>M2010NVDP</t>
  </si>
  <si>
    <t>M2010RCOM</t>
  </si>
  <si>
    <t>M2010RGDP</t>
  </si>
  <si>
    <t>M2010RHOS</t>
  </si>
  <si>
    <t>M2010RSAL</t>
  </si>
  <si>
    <t>M2010RVDP</t>
  </si>
  <si>
    <t>M2010SADP</t>
  </si>
  <si>
    <t>M2010SCOM</t>
  </si>
  <si>
    <t>M2010SGDP</t>
  </si>
  <si>
    <t>M2010SHOS</t>
  </si>
  <si>
    <t>M2010SSAL</t>
  </si>
  <si>
    <t>M2010SVDP</t>
  </si>
  <si>
    <t>M2010TADP</t>
  </si>
  <si>
    <t>M2010TCOM</t>
  </si>
  <si>
    <t>M2010TGDP</t>
  </si>
  <si>
    <t>M2010THOS</t>
  </si>
  <si>
    <t>M2010TSAL</t>
  </si>
  <si>
    <t>M2010TVDP</t>
  </si>
  <si>
    <t>M2010VADP</t>
  </si>
  <si>
    <t>M2010VCOM</t>
  </si>
  <si>
    <t>M2010VGDP</t>
  </si>
  <si>
    <t>M2010VHOS</t>
  </si>
  <si>
    <t>M2010VSAL</t>
  </si>
  <si>
    <t>M2010VVDP</t>
  </si>
  <si>
    <t>M2010WCOM</t>
  </si>
  <si>
    <t>M2010WGDP</t>
  </si>
  <si>
    <t>M2010WSAL</t>
  </si>
  <si>
    <t>M2010WVDP</t>
  </si>
  <si>
    <t>M2010YADP</t>
  </si>
  <si>
    <t>M2010YCOM</t>
  </si>
  <si>
    <t>M2010YGDP</t>
  </si>
  <si>
    <t>M2010YHOS</t>
  </si>
  <si>
    <t>M2010YSAL</t>
  </si>
  <si>
    <t>M2010YVDP</t>
  </si>
  <si>
    <t>M2010ZCOM</t>
  </si>
  <si>
    <t>M2010ZGDP</t>
  </si>
  <si>
    <t>M2010ZSAL</t>
  </si>
  <si>
    <t>M2010ZVDP</t>
  </si>
  <si>
    <t>M20102TOT</t>
  </si>
  <si>
    <t>M20103TOT</t>
  </si>
  <si>
    <t>M20107TOT</t>
  </si>
  <si>
    <t>M2010ATOG</t>
  </si>
  <si>
    <t>M2010ATOT</t>
  </si>
  <si>
    <t>M2010BTOG</t>
  </si>
  <si>
    <t>M2010BTOT</t>
  </si>
  <si>
    <t>M2010FTOG</t>
  </si>
  <si>
    <t>M2010FTOT</t>
  </si>
  <si>
    <t>M2010GTOG</t>
  </si>
  <si>
    <t>M2010GTOT</t>
  </si>
  <si>
    <t>M2010HTOG</t>
  </si>
  <si>
    <t>M2010HTOT</t>
  </si>
  <si>
    <t>M2010LTOG</t>
  </si>
  <si>
    <t>M2010LTOT</t>
  </si>
  <si>
    <t>M2010NTOG</t>
  </si>
  <si>
    <t>M2010NTOT</t>
  </si>
  <si>
    <t>M2010RTOG</t>
  </si>
  <si>
    <t>M2010RTOT</t>
  </si>
  <si>
    <t>M2010STOG</t>
  </si>
  <si>
    <t>M2010STOT</t>
  </si>
  <si>
    <t>M2010TTOG</t>
  </si>
  <si>
    <t>M2010TTOT</t>
  </si>
  <si>
    <t>M2010VTOG</t>
  </si>
  <si>
    <t>M2010VTOT</t>
  </si>
  <si>
    <t>M2010WTOG</t>
  </si>
  <si>
    <t>M2010WTOT</t>
  </si>
  <si>
    <t>M2010YTOG</t>
  </si>
  <si>
    <t>M2010YTOT</t>
  </si>
  <si>
    <t>M2010ZTOG</t>
  </si>
  <si>
    <t>M2010ZTOT</t>
  </si>
  <si>
    <t>M2010AGNS</t>
  </si>
  <si>
    <t>M2010ASCG</t>
  </si>
  <si>
    <t>M2010BGNS</t>
  </si>
  <si>
    <t>M2010BSCG</t>
  </si>
  <si>
    <t>M2010FGNS</t>
  </si>
  <si>
    <t>M2010FSCG</t>
  </si>
  <si>
    <t>M2010GGNS</t>
  </si>
  <si>
    <t>M2010GSCG</t>
  </si>
  <si>
    <t>M2010HGNS</t>
  </si>
  <si>
    <t>M2010HSCG</t>
  </si>
  <si>
    <t>M2010LGNS</t>
  </si>
  <si>
    <t>M2010LSCG</t>
  </si>
  <si>
    <t>M2010NGNS</t>
  </si>
  <si>
    <t>M2010NSCG</t>
  </si>
  <si>
    <t>M2010RGNS</t>
  </si>
  <si>
    <t>M2010RSCG</t>
  </si>
  <si>
    <t>M2010SGNS</t>
  </si>
  <si>
    <t>M2010SSCG</t>
  </si>
  <si>
    <t>M2010TGNS</t>
  </si>
  <si>
    <t>M2010TSCG</t>
  </si>
  <si>
    <t>M2010VGNS</t>
  </si>
  <si>
    <t>M2010VSCG</t>
  </si>
  <si>
    <t>M2010WGNS</t>
  </si>
  <si>
    <t>M2010WSCG</t>
  </si>
  <si>
    <t>M2010YGNS</t>
  </si>
  <si>
    <t>M2010YSCG</t>
  </si>
  <si>
    <t>M2010ZGNS</t>
  </si>
  <si>
    <t>M2010ZSCG</t>
  </si>
  <si>
    <t>M20102ALL</t>
  </si>
  <si>
    <t>M20103ALL</t>
  </si>
  <si>
    <t>M20107ALL</t>
  </si>
  <si>
    <t>M2010AALL</t>
  </si>
  <si>
    <t>M2010BALL</t>
  </si>
  <si>
    <t>M2010FALL</t>
  </si>
  <si>
    <t>M2010GALL</t>
  </si>
  <si>
    <t>M2010HALL</t>
  </si>
  <si>
    <t>M2010LALL</t>
  </si>
  <si>
    <t>M2010NALL</t>
  </si>
  <si>
    <t>M2010RALL</t>
  </si>
  <si>
    <t>M2010SALL</t>
  </si>
  <si>
    <t>M2010TALL</t>
  </si>
  <si>
    <t>M2010VALL</t>
  </si>
  <si>
    <t>M2010WALL</t>
  </si>
  <si>
    <t>M2010YALL</t>
  </si>
  <si>
    <t>M2010ZALL</t>
  </si>
  <si>
    <t>M2010PADP</t>
  </si>
  <si>
    <t>M2010PCOM</t>
  </si>
  <si>
    <t>M2010PGDP</t>
  </si>
  <si>
    <t>M2010PHOS</t>
  </si>
  <si>
    <t>M2010PSAL</t>
  </si>
  <si>
    <t>M2010PVDP</t>
  </si>
  <si>
    <t>M2010PTOG</t>
  </si>
  <si>
    <t>M2010PTOT</t>
  </si>
  <si>
    <t>M2010PGNS</t>
  </si>
  <si>
    <t>M2010PSCG</t>
  </si>
  <si>
    <t>M2010PALL</t>
  </si>
  <si>
    <t>POP</t>
  </si>
  <si>
    <t>SIMD5</t>
  </si>
  <si>
    <t>SIMD1</t>
  </si>
  <si>
    <t>SIMD4</t>
  </si>
  <si>
    <t>SIMD2</t>
  </si>
  <si>
    <t>SIMD3</t>
  </si>
  <si>
    <t>NHSScotland workforce statistics</t>
  </si>
  <si>
    <t>NHS Greater Glasgow &amp; Clyde</t>
  </si>
  <si>
    <t>GNS</t>
  </si>
  <si>
    <t>GDP</t>
  </si>
  <si>
    <t>ADP</t>
  </si>
  <si>
    <t>VDP</t>
  </si>
  <si>
    <t>SAL</t>
  </si>
  <si>
    <t>HOS</t>
  </si>
  <si>
    <t>COM</t>
  </si>
  <si>
    <t>NHS     Western Isles</t>
  </si>
  <si>
    <t>NHS National Services Scotland</t>
  </si>
  <si>
    <t xml:space="preserve">   NHS Healthcare Improvement Scotland</t>
  </si>
  <si>
    <t>S2013E1ADP</t>
  </si>
  <si>
    <t>S2013E1COM</t>
  </si>
  <si>
    <t>S2013E1GDP</t>
  </si>
  <si>
    <t>S2013E1HOS</t>
  </si>
  <si>
    <t>S2013E1SAL</t>
  </si>
  <si>
    <t>S2013E1VDP</t>
  </si>
  <si>
    <t>S2013N1ADP</t>
  </si>
  <si>
    <t>S2013N1COM</t>
  </si>
  <si>
    <t>S2013N1GDP</t>
  </si>
  <si>
    <t>S2013N1HOS</t>
  </si>
  <si>
    <t>S2013N1SAL</t>
  </si>
  <si>
    <t>S2013N1VDP</t>
  </si>
  <si>
    <t>S2013O1HOS</t>
  </si>
  <si>
    <t>S2013W1ADP</t>
  </si>
  <si>
    <t>S2013W1COM</t>
  </si>
  <si>
    <t>S2013W1GDP</t>
  </si>
  <si>
    <t>S2013W1HOS</t>
  </si>
  <si>
    <t>S2013W1SAL</t>
  </si>
  <si>
    <t>S2013W1VDP</t>
  </si>
  <si>
    <t>S2013E1TOG</t>
  </si>
  <si>
    <t>S2013E1TOT</t>
  </si>
  <si>
    <t>S2013N1TOG</t>
  </si>
  <si>
    <t>S2013N1TOT</t>
  </si>
  <si>
    <t>S2013O1TOT</t>
  </si>
  <si>
    <t>S2013W1TOG</t>
  </si>
  <si>
    <t>S2013W1TOT</t>
  </si>
  <si>
    <t>S2013E1GNS</t>
  </si>
  <si>
    <t>S2013E1SCG</t>
  </si>
  <si>
    <t>S2013N1GNS</t>
  </si>
  <si>
    <t>S2013N1SCG</t>
  </si>
  <si>
    <t>S2013W1GNS</t>
  </si>
  <si>
    <t>S2013W1SCG</t>
  </si>
  <si>
    <t>S2013E1ALL</t>
  </si>
  <si>
    <t>S2013N1ALL</t>
  </si>
  <si>
    <t>S2013O1ALL</t>
  </si>
  <si>
    <t>S2013W1ALL</t>
  </si>
  <si>
    <t>S20132HOS</t>
  </si>
  <si>
    <t>S20133HOS</t>
  </si>
  <si>
    <t>S20137HOS</t>
  </si>
  <si>
    <t>S2013AADP</t>
  </si>
  <si>
    <t>S2013ACOM</t>
  </si>
  <si>
    <t>S2013AGDP</t>
  </si>
  <si>
    <t>S2013AHOS</t>
  </si>
  <si>
    <t>S2013ASAL</t>
  </si>
  <si>
    <t>S2013AVDP</t>
  </si>
  <si>
    <t>S2013BADP</t>
  </si>
  <si>
    <t>S2013BCOM</t>
  </si>
  <si>
    <t>S2013BGDP</t>
  </si>
  <si>
    <t>S2013BHOS</t>
  </si>
  <si>
    <t>S2013BSAL</t>
  </si>
  <si>
    <t>S2013BVDP</t>
  </si>
  <si>
    <t>S2013FADP</t>
  </si>
  <si>
    <t>S2013FCOM</t>
  </si>
  <si>
    <t>S2013FGDP</t>
  </si>
  <si>
    <t>S2013FHOS</t>
  </si>
  <si>
    <t>S2013FSAL</t>
  </si>
  <si>
    <t>S2013FVDP</t>
  </si>
  <si>
    <t>S2013GADP</t>
  </si>
  <si>
    <t>S2013GCOM</t>
  </si>
  <si>
    <t>S2013GGDP</t>
  </si>
  <si>
    <t>S2013GHOS</t>
  </si>
  <si>
    <t>S2013GSAL</t>
  </si>
  <si>
    <t>S2013GVDP</t>
  </si>
  <si>
    <t>S2013HADP</t>
  </si>
  <si>
    <t>S2013HCOM</t>
  </si>
  <si>
    <t>S2013HGDP</t>
  </si>
  <si>
    <t>S2013HHOS</t>
  </si>
  <si>
    <t>S2013HSAL</t>
  </si>
  <si>
    <t>S2013HVDP</t>
  </si>
  <si>
    <t>S2013LADP</t>
  </si>
  <si>
    <t>S2013LCOM</t>
  </si>
  <si>
    <t>S2013LGDP</t>
  </si>
  <si>
    <t>S2013LHOS</t>
  </si>
  <si>
    <t>S2013LSAL</t>
  </si>
  <si>
    <t>S2013LVDP</t>
  </si>
  <si>
    <t>S2013NADP</t>
  </si>
  <si>
    <t>S2013NCOM</t>
  </si>
  <si>
    <t>S2013NGDP</t>
  </si>
  <si>
    <t>S2013NHOS</t>
  </si>
  <si>
    <t>S2013NSAL</t>
  </si>
  <si>
    <t>S2013NVDP</t>
  </si>
  <si>
    <t>S2013RADP</t>
  </si>
  <si>
    <t>S2013RCOM</t>
  </si>
  <si>
    <t>S2013RGDP</t>
  </si>
  <si>
    <t>S2013RHOS</t>
  </si>
  <si>
    <t>S2013RSAL</t>
  </si>
  <si>
    <t>S2013SADP</t>
  </si>
  <si>
    <t>S2013SCOM</t>
  </si>
  <si>
    <t>S2013SGDP</t>
  </si>
  <si>
    <t>S2013SHOS</t>
  </si>
  <si>
    <t>S2013SSAL</t>
  </si>
  <si>
    <t>S2013SVDP</t>
  </si>
  <si>
    <t>S2013TADP</t>
  </si>
  <si>
    <t>S2013TCOM</t>
  </si>
  <si>
    <t>S2013TGDP</t>
  </si>
  <si>
    <t>S2013THOS</t>
  </si>
  <si>
    <t>S2013TSAL</t>
  </si>
  <si>
    <t>S2013TVDP</t>
  </si>
  <si>
    <t>S2013VADP</t>
  </si>
  <si>
    <t>S2013VCOM</t>
  </si>
  <si>
    <t>S2013VGDP</t>
  </si>
  <si>
    <t>S2013VHOS</t>
  </si>
  <si>
    <t>S2013VSAL</t>
  </si>
  <si>
    <t>S2013VVDP</t>
  </si>
  <si>
    <t>S2013WCOM</t>
  </si>
  <si>
    <t>S2013WGDP</t>
  </si>
  <si>
    <t>S2013WSAL</t>
  </si>
  <si>
    <t>S2013WVDP</t>
  </si>
  <si>
    <t>S2013YADP</t>
  </si>
  <si>
    <t>S2013YCOM</t>
  </si>
  <si>
    <t>S2013YGDP</t>
  </si>
  <si>
    <t>S2013YHOS</t>
  </si>
  <si>
    <t>S2013YSAL</t>
  </si>
  <si>
    <t>S2013YVDP</t>
  </si>
  <si>
    <t>S2013ZADP</t>
  </si>
  <si>
    <t>S2013ZCOM</t>
  </si>
  <si>
    <t>S2013ZSAL</t>
  </si>
  <si>
    <t>S20132TOT</t>
  </si>
  <si>
    <t>S20133TOT</t>
  </si>
  <si>
    <t>S20137TOT</t>
  </si>
  <si>
    <t>S2013ATOG</t>
  </si>
  <si>
    <t>S2013ATOT</t>
  </si>
  <si>
    <t>S2013BTOG</t>
  </si>
  <si>
    <t>S2013BTOT</t>
  </si>
  <si>
    <t>S2013FTOG</t>
  </si>
  <si>
    <t>S2013FTOT</t>
  </si>
  <si>
    <t xml:space="preserve">Principals                               </t>
  </si>
  <si>
    <t xml:space="preserve">Assistants                               </t>
  </si>
  <si>
    <t xml:space="preserve">Vocational Dental Practitioners </t>
  </si>
  <si>
    <t>M2014E1ADP</t>
  </si>
  <si>
    <t>M2014E1GDP</t>
  </si>
  <si>
    <t>M2014E1HOS</t>
  </si>
  <si>
    <t>M2014E1VDP</t>
  </si>
  <si>
    <t>M2014N1ADP</t>
  </si>
  <si>
    <t>M2014N1GDP</t>
  </si>
  <si>
    <t>M2014N1HOS</t>
  </si>
  <si>
    <t>M2014N1VDP</t>
  </si>
  <si>
    <t>M2014O1HOS</t>
  </si>
  <si>
    <t>M2014W1ADP</t>
  </si>
  <si>
    <t>M2014W1GDP</t>
  </si>
  <si>
    <t>M2014W1HOS</t>
  </si>
  <si>
    <t>M2014W1VDP</t>
  </si>
  <si>
    <t>M2014E1TOG</t>
  </si>
  <si>
    <t>M2014E1TOT</t>
  </si>
  <si>
    <t>M2014N1TOG</t>
  </si>
  <si>
    <t>M2014N1TOT</t>
  </si>
  <si>
    <t>M2014O1TOT</t>
  </si>
  <si>
    <t>M2014W1TOG</t>
  </si>
  <si>
    <t>M2014W1TOT</t>
  </si>
  <si>
    <t>M2014E1GNS</t>
  </si>
  <si>
    <t>M2014E1SCG</t>
  </si>
  <si>
    <t>M2014N1GNS</t>
  </si>
  <si>
    <t>M2014N1SCG</t>
  </si>
  <si>
    <t>M2014W1GNS</t>
  </si>
  <si>
    <t>M2014W1SCG</t>
  </si>
  <si>
    <t>M2014E1ALL</t>
  </si>
  <si>
    <t>M2014N1ALL</t>
  </si>
  <si>
    <t>M2014O1ALL</t>
  </si>
  <si>
    <t>M2014W1ALL</t>
  </si>
  <si>
    <t>M20142HOS</t>
  </si>
  <si>
    <t>M20143HOS</t>
  </si>
  <si>
    <t>M20147HOS</t>
  </si>
  <si>
    <t>M2014AADP</t>
  </si>
  <si>
    <t>M2014AGDP</t>
  </si>
  <si>
    <t>M2014AHOS</t>
  </si>
  <si>
    <t>M2014AVDP</t>
  </si>
  <si>
    <t>M2014BADP</t>
  </si>
  <si>
    <t>M2014BGDP</t>
  </si>
  <si>
    <t>M2014BHOS</t>
  </si>
  <si>
    <t>M2014BVDP</t>
  </si>
  <si>
    <t>M2014FADP</t>
  </si>
  <si>
    <t>M2014FGDP</t>
  </si>
  <si>
    <t>M2014FHOS</t>
  </si>
  <si>
    <t>M2014FVDP</t>
  </si>
  <si>
    <t>M2014GADP</t>
  </si>
  <si>
    <t>M2014GGDP</t>
  </si>
  <si>
    <t>M2014GHOS</t>
  </si>
  <si>
    <t>M2014GVDP</t>
  </si>
  <si>
    <t>M2014HADP</t>
  </si>
  <si>
    <t>M2014HGDP</t>
  </si>
  <si>
    <t>M2014HHOS</t>
  </si>
  <si>
    <t>M2014HVDP</t>
  </si>
  <si>
    <t>M2014LADP</t>
  </si>
  <si>
    <t>M2014LGDP</t>
  </si>
  <si>
    <t>M2014LHOS</t>
  </si>
  <si>
    <t>M2014LVDP</t>
  </si>
  <si>
    <t>M2014NADP</t>
  </si>
  <si>
    <t>M2014NGDP</t>
  </si>
  <si>
    <t>M2014NHOS</t>
  </si>
  <si>
    <t>M2014NVDP</t>
  </si>
  <si>
    <t>M2014RGDP</t>
  </si>
  <si>
    <t>M2014SADP</t>
  </si>
  <si>
    <t>M2014SGDP</t>
  </si>
  <si>
    <t>M2014SHOS</t>
  </si>
  <si>
    <t>M2014SVDP</t>
  </si>
  <si>
    <t>M2014TADP</t>
  </si>
  <si>
    <t>M2014TGDP</t>
  </si>
  <si>
    <t>M2014THOS</t>
  </si>
  <si>
    <t>M2014TVDP</t>
  </si>
  <si>
    <t>M2014VADP</t>
  </si>
  <si>
    <t>M2014VGDP</t>
  </si>
  <si>
    <t>M2014VHOS</t>
  </si>
  <si>
    <t>M2014VVDP</t>
  </si>
  <si>
    <t>M2014WGDP</t>
  </si>
  <si>
    <t>M2014WVDP</t>
  </si>
  <si>
    <t>M2014YADP</t>
  </si>
  <si>
    <t>M2014YGDP</t>
  </si>
  <si>
    <t>M2014YHOS</t>
  </si>
  <si>
    <t>M2014YVDP</t>
  </si>
  <si>
    <t>M2014ZADP</t>
  </si>
  <si>
    <t>M2014ZHOS</t>
  </si>
  <si>
    <t>M20142TOT</t>
  </si>
  <si>
    <t>M20143TOT</t>
  </si>
  <si>
    <t>M20147TOT</t>
  </si>
  <si>
    <t>M2014ATOG</t>
  </si>
  <si>
    <t>M2014ATOT</t>
  </si>
  <si>
    <t>M2014BTOG</t>
  </si>
  <si>
    <t>M2014BTOT</t>
  </si>
  <si>
    <t>M2014FTOG</t>
  </si>
  <si>
    <t>M2014FTOT</t>
  </si>
  <si>
    <t>M2014GTOG</t>
  </si>
  <si>
    <t>M2014GTOT</t>
  </si>
  <si>
    <t>M2014HTOG</t>
  </si>
  <si>
    <t>M2014HTOT</t>
  </si>
  <si>
    <t>M2014LTOG</t>
  </si>
  <si>
    <t>M2014LTOT</t>
  </si>
  <si>
    <t>M2014NTOG</t>
  </si>
  <si>
    <t>M2014NTOT</t>
  </si>
  <si>
    <t>M2014RTOG</t>
  </si>
  <si>
    <t>M2014RTOT</t>
  </si>
  <si>
    <t>M2014STOG</t>
  </si>
  <si>
    <t>M2014STOT</t>
  </si>
  <si>
    <t>M2014TTOG</t>
  </si>
  <si>
    <t>M2014TTOT</t>
  </si>
  <si>
    <t>M2014VTOG</t>
  </si>
  <si>
    <t>M2014VTOT</t>
  </si>
  <si>
    <t>M2014WTOG</t>
  </si>
  <si>
    <t>M2014WTOT</t>
  </si>
  <si>
    <t>M2014YTOG</t>
  </si>
  <si>
    <t>M2014YTOT</t>
  </si>
  <si>
    <t>M2014ZTOG</t>
  </si>
  <si>
    <t>M2014ZTOT</t>
  </si>
  <si>
    <t>M2014AGNS</t>
  </si>
  <si>
    <t>M2014ASCG</t>
  </si>
  <si>
    <t>M2014BGNS</t>
  </si>
  <si>
    <t>M2014BSCG</t>
  </si>
  <si>
    <t>M2014FGNS</t>
  </si>
  <si>
    <t>M2014FSCG</t>
  </si>
  <si>
    <t>M2014GGNS</t>
  </si>
  <si>
    <t>M2014GSCG</t>
  </si>
  <si>
    <t>M2014HGNS</t>
  </si>
  <si>
    <t>M2014HSCG</t>
  </si>
  <si>
    <t>M2014LGNS</t>
  </si>
  <si>
    <t>M2014LSCG</t>
  </si>
  <si>
    <t>M2014NGNS</t>
  </si>
  <si>
    <t>M2014NSCG</t>
  </si>
  <si>
    <t>M2014RGNS</t>
  </si>
  <si>
    <t>M2014RSCG</t>
  </si>
  <si>
    <t>M2014SGNS</t>
  </si>
  <si>
    <t>M2014SSCG</t>
  </si>
  <si>
    <t>M2014TGNS</t>
  </si>
  <si>
    <t>M2014TSCG</t>
  </si>
  <si>
    <t>M2014VGNS</t>
  </si>
  <si>
    <t>M2014VSCG</t>
  </si>
  <si>
    <t>M2014WGNS</t>
  </si>
  <si>
    <t>M2014WSCG</t>
  </si>
  <si>
    <t>M2014YGNS</t>
  </si>
  <si>
    <t>M2014YSCG</t>
  </si>
  <si>
    <t>M2014ZGNS</t>
  </si>
  <si>
    <t>M2014ZSCG</t>
  </si>
  <si>
    <t>M20142ALL</t>
  </si>
  <si>
    <t>M20143ALL</t>
  </si>
  <si>
    <t>M20147ALL</t>
  </si>
  <si>
    <t>M2014AALL</t>
  </si>
  <si>
    <t>M2014BALL</t>
  </si>
  <si>
    <t>M2014FALL</t>
  </si>
  <si>
    <t>M2014GALL</t>
  </si>
  <si>
    <t>M2014HALL</t>
  </si>
  <si>
    <t>M2014LALL</t>
  </si>
  <si>
    <t>M2014NALL</t>
  </si>
  <si>
    <t>M2014RALL</t>
  </si>
  <si>
    <t>M2014SALL</t>
  </si>
  <si>
    <t>M2014TALL</t>
  </si>
  <si>
    <t>M2014VALL</t>
  </si>
  <si>
    <t>M2014WALL</t>
  </si>
  <si>
    <t>M2014YALL</t>
  </si>
  <si>
    <t>M2014ZALL</t>
  </si>
  <si>
    <t>M2014PADP</t>
  </si>
  <si>
    <t>M2014PGDP</t>
  </si>
  <si>
    <t>M2014PHOS</t>
  </si>
  <si>
    <t>M2014PVDP</t>
  </si>
  <si>
    <t>M2014PTOG</t>
  </si>
  <si>
    <t>M2014PTOT</t>
  </si>
  <si>
    <t>M2014PGNS</t>
  </si>
  <si>
    <t>M2014PSCG</t>
  </si>
  <si>
    <t>M2014PALL</t>
  </si>
  <si>
    <t>31st March 2014</t>
  </si>
  <si>
    <t>M2014</t>
  </si>
  <si>
    <t>30th September 2014</t>
  </si>
  <si>
    <t>S2014</t>
  </si>
  <si>
    <t>M2014E1PDS</t>
  </si>
  <si>
    <t>M2014N1PDS</t>
  </si>
  <si>
    <t>M2014W1PDS</t>
  </si>
  <si>
    <t>M2014APDS</t>
  </si>
  <si>
    <t>M2014BPDS</t>
  </si>
  <si>
    <t>M2014FPDS</t>
  </si>
  <si>
    <t>M2014GPDS</t>
  </si>
  <si>
    <t>M2014HPDS</t>
  </si>
  <si>
    <t>M2014LPDS</t>
  </si>
  <si>
    <t>M2014NPDS</t>
  </si>
  <si>
    <t>M2014RPDS</t>
  </si>
  <si>
    <t>M2014SPDS</t>
  </si>
  <si>
    <t>M2014TPDS</t>
  </si>
  <si>
    <t>M2014VPDS</t>
  </si>
  <si>
    <t>M2014WPDS</t>
  </si>
  <si>
    <t>M2014YPDS</t>
  </si>
  <si>
    <t>M2014ZPDS</t>
  </si>
  <si>
    <t>M2014PPDS</t>
  </si>
  <si>
    <t>Salaried and Community dentists</t>
  </si>
  <si>
    <t>PDS</t>
  </si>
  <si>
    <t>SIMD0</t>
  </si>
  <si>
    <t>S2014E1ADP</t>
  </si>
  <si>
    <t>S2014E1GDP</t>
  </si>
  <si>
    <t>S2014E1HOS</t>
  </si>
  <si>
    <t>S2014E1PDS</t>
  </si>
  <si>
    <t>S2014E1VDP</t>
  </si>
  <si>
    <t>S2014N1ADP</t>
  </si>
  <si>
    <t>S2014N1GDP</t>
  </si>
  <si>
    <t>S2014N1HOS</t>
  </si>
  <si>
    <t>S2014N1PDS</t>
  </si>
  <si>
    <t>S2014N1VDP</t>
  </si>
  <si>
    <t>S2014O1HOS</t>
  </si>
  <si>
    <t>S2014W1ADP</t>
  </si>
  <si>
    <t>S2014W1GDP</t>
  </si>
  <si>
    <t>S2014W1HOS</t>
  </si>
  <si>
    <t>S2014W1PDS</t>
  </si>
  <si>
    <t>S2014W1VDP</t>
  </si>
  <si>
    <t>S2014E1TOG</t>
  </si>
  <si>
    <t>S2014E1TOT</t>
  </si>
  <si>
    <t>S2014N1TOG</t>
  </si>
  <si>
    <t>S2014N1TOT</t>
  </si>
  <si>
    <t>S2014O1TOT</t>
  </si>
  <si>
    <t>S2014W1TOG</t>
  </si>
  <si>
    <t>S2014W1TOT</t>
  </si>
  <si>
    <t>S2014E1GNS</t>
  </si>
  <si>
    <t>S2014N1GNS</t>
  </si>
  <si>
    <t>S2014W1GNS</t>
  </si>
  <si>
    <t>S2014E1ALL</t>
  </si>
  <si>
    <t>S2014N1ALL</t>
  </si>
  <si>
    <t>S2014O1ALL</t>
  </si>
  <si>
    <t>S2014W1ALL</t>
  </si>
  <si>
    <t>S20142HOS</t>
  </si>
  <si>
    <t>S20143HOS</t>
  </si>
  <si>
    <t>S20147HOS</t>
  </si>
  <si>
    <t>S2014AADP</t>
  </si>
  <si>
    <t>S2014AGDP</t>
  </si>
  <si>
    <t>S2014AHOS</t>
  </si>
  <si>
    <t>S2014APDS</t>
  </si>
  <si>
    <t>S2014AVDP</t>
  </si>
  <si>
    <t>S2014BADP</t>
  </si>
  <si>
    <t>S2014BGDP</t>
  </si>
  <si>
    <t>S2014BPDS</t>
  </si>
  <si>
    <t>S2014BVDP</t>
  </si>
  <si>
    <t>S2014FADP</t>
  </si>
  <si>
    <t>S2014FGDP</t>
  </si>
  <si>
    <t>S2014FHOS</t>
  </si>
  <si>
    <t>S2014FPDS</t>
  </si>
  <si>
    <t>S2014FVDP</t>
  </si>
  <si>
    <t>S2014GADP</t>
  </si>
  <si>
    <t>S2014GGDP</t>
  </si>
  <si>
    <t>S2014GHOS</t>
  </si>
  <si>
    <t>S2014GPDS</t>
  </si>
  <si>
    <t>S2014GVDP</t>
  </si>
  <si>
    <t>S2014HADP</t>
  </si>
  <si>
    <t>S2014HGDP</t>
  </si>
  <si>
    <t>S2014HHOS</t>
  </si>
  <si>
    <t>S2014HPDS</t>
  </si>
  <si>
    <t>S2014HVDP</t>
  </si>
  <si>
    <t>S2014LADP</t>
  </si>
  <si>
    <t>S2014LGDP</t>
  </si>
  <si>
    <t>S2014LHOS</t>
  </si>
  <si>
    <t>S2014LPDS</t>
  </si>
  <si>
    <t>S2014LVDP</t>
  </si>
  <si>
    <t>S2014NADP</t>
  </si>
  <si>
    <t>S2014NGDP</t>
  </si>
  <si>
    <t>S2014NHOS</t>
  </si>
  <si>
    <t>S2014NPDS</t>
  </si>
  <si>
    <t>S2014NVDP</t>
  </si>
  <si>
    <t>S2014RGDP</t>
  </si>
  <si>
    <t>S2014RPDS</t>
  </si>
  <si>
    <t>S2014SADP</t>
  </si>
  <si>
    <t>S2014SGDP</t>
  </si>
  <si>
    <t>S2014SHOS</t>
  </si>
  <si>
    <t>S2014SPDS</t>
  </si>
  <si>
    <t>S2014SVDP</t>
  </si>
  <si>
    <t>S2014TADP</t>
  </si>
  <si>
    <t>S2014TGDP</t>
  </si>
  <si>
    <t>S2014THOS</t>
  </si>
  <si>
    <t>S2014TPDS</t>
  </si>
  <si>
    <t>S2014TVDP</t>
  </si>
  <si>
    <t>S2014VADP</t>
  </si>
  <si>
    <t>S2014VGDP</t>
  </si>
  <si>
    <t>S2014VHOS</t>
  </si>
  <si>
    <t>S2014VPDS</t>
  </si>
  <si>
    <t>S2014VVDP</t>
  </si>
  <si>
    <t>S2014WHOS</t>
  </si>
  <si>
    <t>S2014WPDS</t>
  </si>
  <si>
    <t>S2014YADP</t>
  </si>
  <si>
    <t>S2014YGDP</t>
  </si>
  <si>
    <t>S2014YHOS</t>
  </si>
  <si>
    <t>S2014YPDS</t>
  </si>
  <si>
    <t>S2014YVDP</t>
  </si>
  <si>
    <t>S2014ZPDS</t>
  </si>
  <si>
    <t>S20142TOT</t>
  </si>
  <si>
    <t>S20143TOT</t>
  </si>
  <si>
    <t>S20147TOT</t>
  </si>
  <si>
    <t>S2014ATOG</t>
  </si>
  <si>
    <t>S2014ATOT</t>
  </si>
  <si>
    <t>S2014BTOG</t>
  </si>
  <si>
    <t>S2014BTOT</t>
  </si>
  <si>
    <t>S2014FTOG</t>
  </si>
  <si>
    <t>S2014FTOT</t>
  </si>
  <si>
    <t>S2014GTOG</t>
  </si>
  <si>
    <t>S2014GTOT</t>
  </si>
  <si>
    <t>S2014HTOG</t>
  </si>
  <si>
    <t>S2014HTOT</t>
  </si>
  <si>
    <t>S2014LTOG</t>
  </si>
  <si>
    <t>S2014LTOT</t>
  </si>
  <si>
    <t>S2014NTOG</t>
  </si>
  <si>
    <t>S2014NTOT</t>
  </si>
  <si>
    <t>S2014RTOG</t>
  </si>
  <si>
    <t>S2014RTOT</t>
  </si>
  <si>
    <t>S2014STOG</t>
  </si>
  <si>
    <t>S2014STOT</t>
  </si>
  <si>
    <t>S2014TTOG</t>
  </si>
  <si>
    <t>S2014TTOT</t>
  </si>
  <si>
    <t>S2014VTOG</t>
  </si>
  <si>
    <t>S2014VTOT</t>
  </si>
  <si>
    <t>S2014WTOT</t>
  </si>
  <si>
    <t>S2014YTOG</t>
  </si>
  <si>
    <t>S2014YTOT</t>
  </si>
  <si>
    <t>S2014ZTOT</t>
  </si>
  <si>
    <t>S2014AGNS</t>
  </si>
  <si>
    <t>S2014BGNS</t>
  </si>
  <si>
    <t>S2014FGNS</t>
  </si>
  <si>
    <t>S2014GGNS</t>
  </si>
  <si>
    <t>S2014HGNS</t>
  </si>
  <si>
    <t>S2014LGNS</t>
  </si>
  <si>
    <t>S2014NGNS</t>
  </si>
  <si>
    <t>S2014RGNS</t>
  </si>
  <si>
    <t>S2014SGNS</t>
  </si>
  <si>
    <t>S2014TGNS</t>
  </si>
  <si>
    <t>S2014VGNS</t>
  </si>
  <si>
    <t>S2014YGNS</t>
  </si>
  <si>
    <t>S20142ALL</t>
  </si>
  <si>
    <t>S20143ALL</t>
  </si>
  <si>
    <t>S20147ALL</t>
  </si>
  <si>
    <t>S2014AALL</t>
  </si>
  <si>
    <t>S2014BALL</t>
  </si>
  <si>
    <t>S2014FALL</t>
  </si>
  <si>
    <t>S2014GALL</t>
  </si>
  <si>
    <t>S2014HALL</t>
  </si>
  <si>
    <t>S2014LALL</t>
  </si>
  <si>
    <t>S2014NALL</t>
  </si>
  <si>
    <t>S2014RALL</t>
  </si>
  <si>
    <t>S2014SALL</t>
  </si>
  <si>
    <t>S2014TALL</t>
  </si>
  <si>
    <t>S2014VALL</t>
  </si>
  <si>
    <t>S2014WALL</t>
  </si>
  <si>
    <t>S2014YALL</t>
  </si>
  <si>
    <t>S2014ZALL</t>
  </si>
  <si>
    <t>S2014PADP</t>
  </si>
  <si>
    <t>S2014PGDP</t>
  </si>
  <si>
    <t>S2014PHOS</t>
  </si>
  <si>
    <t>S2014PPDS</t>
  </si>
  <si>
    <t>S2014PVDP</t>
  </si>
  <si>
    <t>S2014PTOG</t>
  </si>
  <si>
    <t>S2014PTOT</t>
  </si>
  <si>
    <t>S2014PGNS</t>
  </si>
  <si>
    <t>S2014PALL</t>
  </si>
  <si>
    <t>S2014  GDP</t>
  </si>
  <si>
    <t>S2014  TOG</t>
  </si>
  <si>
    <t>S2014  GNS</t>
  </si>
  <si>
    <t>S2014  ALL</t>
  </si>
  <si>
    <t>S2014 GDP</t>
  </si>
  <si>
    <t>S2014 TOG</t>
  </si>
  <si>
    <t>S2014 GNS</t>
  </si>
  <si>
    <t>S2014 ALL</t>
  </si>
  <si>
    <t>All figures are headcount.</t>
  </si>
  <si>
    <t>National Waiting Times Centre</t>
  </si>
  <si>
    <t xml:space="preserve">   National Waiting Times Centre</t>
  </si>
  <si>
    <t>From March 2014 the data is for all primary care dentists, which combines the general dental service and the public dental service.</t>
  </si>
  <si>
    <t>M2015ADP</t>
  </si>
  <si>
    <t>M2015E1ADP</t>
  </si>
  <si>
    <t>M2015E1GDP</t>
  </si>
  <si>
    <t>M2015E1HOS</t>
  </si>
  <si>
    <t>M2015E1PDS</t>
  </si>
  <si>
    <t>M2015E1VDP</t>
  </si>
  <si>
    <t>M2015GDP</t>
  </si>
  <si>
    <t>M2015N1ADP</t>
  </si>
  <si>
    <t>M2015N1GDP</t>
  </si>
  <si>
    <t>M2015N1HOS</t>
  </si>
  <si>
    <t>M2015N1PDS</t>
  </si>
  <si>
    <t>M2015N1VDP</t>
  </si>
  <si>
    <t>M2015O1HOS</t>
  </si>
  <si>
    <t>M2015W1ADP</t>
  </si>
  <si>
    <t>M2015W1GDP</t>
  </si>
  <si>
    <t>M2015W1HOS</t>
  </si>
  <si>
    <t>M2015W1PDS</t>
  </si>
  <si>
    <t>M2015W1VDP</t>
  </si>
  <si>
    <t>M2015E1TOG</t>
  </si>
  <si>
    <t>M2015E1TOT</t>
  </si>
  <si>
    <t>M2015N1TOG</t>
  </si>
  <si>
    <t>M2015N1TOT</t>
  </si>
  <si>
    <t>M2015O1TOT</t>
  </si>
  <si>
    <t>M2015TOG</t>
  </si>
  <si>
    <t>M2015W1TOG</t>
  </si>
  <si>
    <t>M2015W1TOT</t>
  </si>
  <si>
    <t>M2015E1GNS</t>
  </si>
  <si>
    <t>M2015GNS</t>
  </si>
  <si>
    <t>M2015N1GNS</t>
  </si>
  <si>
    <t>M2015W1GNS</t>
  </si>
  <si>
    <t>M2015ALL</t>
  </si>
  <si>
    <t>M2015E1ALL</t>
  </si>
  <si>
    <t>M2015N1ALL</t>
  </si>
  <si>
    <t>M2015O1ALL</t>
  </si>
  <si>
    <t>M2015W1ALL</t>
  </si>
  <si>
    <t>M20152HOS</t>
  </si>
  <si>
    <t>M20153HOS</t>
  </si>
  <si>
    <t>M20157HOS</t>
  </si>
  <si>
    <t>M2015AADP</t>
  </si>
  <si>
    <t>M2015AGDP</t>
  </si>
  <si>
    <t>M2015AHOS</t>
  </si>
  <si>
    <t>M2015APDS</t>
  </si>
  <si>
    <t>M2015AVDP</t>
  </si>
  <si>
    <t>M2015BADP</t>
  </si>
  <si>
    <t>M2015BGDP</t>
  </si>
  <si>
    <t>M2015BPDS</t>
  </si>
  <si>
    <t>M2015BVDP</t>
  </si>
  <si>
    <t>M2015FADP</t>
  </si>
  <si>
    <t>M2015FGDP</t>
  </si>
  <si>
    <t>M2015FHOS</t>
  </si>
  <si>
    <t>M2015FPDS</t>
  </si>
  <si>
    <t>M2015FVDP</t>
  </si>
  <si>
    <t>M2015GADP</t>
  </si>
  <si>
    <t>M2015GGDP</t>
  </si>
  <si>
    <t>M2015GHOS</t>
  </si>
  <si>
    <t>M2015GPDS</t>
  </si>
  <si>
    <t>M2015GVDP</t>
  </si>
  <si>
    <t>M2015HADP</t>
  </si>
  <si>
    <t>M2015HGDP</t>
  </si>
  <si>
    <t>M2015HHOS</t>
  </si>
  <si>
    <t>M2015HPDS</t>
  </si>
  <si>
    <t>M2015HVDP</t>
  </si>
  <si>
    <t>M2015LADP</t>
  </si>
  <si>
    <t>M2015LGDP</t>
  </si>
  <si>
    <t>M2015LHOS</t>
  </si>
  <si>
    <t>M2015LPDS</t>
  </si>
  <si>
    <t>M2015LVDP</t>
  </si>
  <si>
    <t>M2015NADP</t>
  </si>
  <si>
    <t>M2015NGDP</t>
  </si>
  <si>
    <t>M2015NHOS</t>
  </si>
  <si>
    <t>M2015NPDS</t>
  </si>
  <si>
    <t>M2015NVDP</t>
  </si>
  <si>
    <t>M2015RADP</t>
  </si>
  <si>
    <t>M2015RGDP</t>
  </si>
  <si>
    <t>M2015RPDS</t>
  </si>
  <si>
    <t>M2015SADP</t>
  </si>
  <si>
    <t>M2015SGDP</t>
  </si>
  <si>
    <t>M2015SHOS</t>
  </si>
  <si>
    <t>M2015SPDS</t>
  </si>
  <si>
    <t>M2015SVDP</t>
  </si>
  <si>
    <t>M2015TADP</t>
  </si>
  <si>
    <t>M2015TGDP</t>
  </si>
  <si>
    <t>M2015THOS</t>
  </si>
  <si>
    <t>M2015TPDS</t>
  </si>
  <si>
    <t>M2015TVDP</t>
  </si>
  <si>
    <t>M2015VADP</t>
  </si>
  <si>
    <t>M2015VGDP</t>
  </si>
  <si>
    <t>M2015VHOS</t>
  </si>
  <si>
    <t>M2015VPDS</t>
  </si>
  <si>
    <t>M2015VVDP</t>
  </si>
  <si>
    <t>M2015WGDP</t>
  </si>
  <si>
    <t>M2015WPDS</t>
  </si>
  <si>
    <t>M2015YADP</t>
  </si>
  <si>
    <t>M2015YGDP</t>
  </si>
  <si>
    <t>M2015YHOS</t>
  </si>
  <si>
    <t>M2015YPDS</t>
  </si>
  <si>
    <t>M2015YVDP</t>
  </si>
  <si>
    <t>M2015ZPDS</t>
  </si>
  <si>
    <t>M20152TOT</t>
  </si>
  <si>
    <t>M20153TOT</t>
  </si>
  <si>
    <t>M20157TOT</t>
  </si>
  <si>
    <t>M2015ATOG</t>
  </si>
  <si>
    <t>M2015ATOT</t>
  </si>
  <si>
    <t>M2015BTOG</t>
  </si>
  <si>
    <t>M2015BTOT</t>
  </si>
  <si>
    <t>M2015FTOG</t>
  </si>
  <si>
    <t>M2015FTOT</t>
  </si>
  <si>
    <t>M2015GTOG</t>
  </si>
  <si>
    <t>M2015GTOT</t>
  </si>
  <si>
    <t>M2015HTOG</t>
  </si>
  <si>
    <t>M2015HTOT</t>
  </si>
  <si>
    <t>M2015LTOG</t>
  </si>
  <si>
    <t>M2015LTOT</t>
  </si>
  <si>
    <t>M2015NTOG</t>
  </si>
  <si>
    <t>M2015NTOT</t>
  </si>
  <si>
    <t>M2015RTOG</t>
  </si>
  <si>
    <t>M2015RTOT</t>
  </si>
  <si>
    <t>M2015STOG</t>
  </si>
  <si>
    <t>M2015STOT</t>
  </si>
  <si>
    <t>M2015TTOG</t>
  </si>
  <si>
    <t>M2015TTOT</t>
  </si>
  <si>
    <t>M2015VTOG</t>
  </si>
  <si>
    <t>M2015VTOT</t>
  </si>
  <si>
    <t>M2015WTOG</t>
  </si>
  <si>
    <t>M2015WTOT</t>
  </si>
  <si>
    <t>M2015YTOG</t>
  </si>
  <si>
    <t>M2015YTOT</t>
  </si>
  <si>
    <t>M2015ZTOT</t>
  </si>
  <si>
    <t>M2015AGNS</t>
  </si>
  <si>
    <t>M2015BGNS</t>
  </si>
  <si>
    <t>M2015FGNS</t>
  </si>
  <si>
    <t>M2015GGNS</t>
  </si>
  <si>
    <t>M2015HGNS</t>
  </si>
  <si>
    <t>M2015LGNS</t>
  </si>
  <si>
    <t>M2015NGNS</t>
  </si>
  <si>
    <t>M2015RGNS</t>
  </si>
  <si>
    <t>M2015SGNS</t>
  </si>
  <si>
    <t>M2015TGNS</t>
  </si>
  <si>
    <t>M2015VGNS</t>
  </si>
  <si>
    <t>M2015WGNS</t>
  </si>
  <si>
    <t>M2015YGNS</t>
  </si>
  <si>
    <t>M20152ALL</t>
  </si>
  <si>
    <t>M20153ALL</t>
  </si>
  <si>
    <t>M20157ALL</t>
  </si>
  <si>
    <t>M2015AALL</t>
  </si>
  <si>
    <t>M2015BALL</t>
  </si>
  <si>
    <t>M2015FALL</t>
  </si>
  <si>
    <t>M2015GALL</t>
  </si>
  <si>
    <t>M2015HALL</t>
  </si>
  <si>
    <t>M2015LALL</t>
  </si>
  <si>
    <t>M2015NALL</t>
  </si>
  <si>
    <t>M2015RALL</t>
  </si>
  <si>
    <t>M2015SALL</t>
  </si>
  <si>
    <t>M2015TALL</t>
  </si>
  <si>
    <t>M2015VALL</t>
  </si>
  <si>
    <t>M2015WALL</t>
  </si>
  <si>
    <t>M2015YALL</t>
  </si>
  <si>
    <t>M2015ZALL</t>
  </si>
  <si>
    <t>M2015PADP</t>
  </si>
  <si>
    <t>M2015PGDP</t>
  </si>
  <si>
    <t>M2015PHOS</t>
  </si>
  <si>
    <t>M2015PPDS</t>
  </si>
  <si>
    <t>M2015PVDP</t>
  </si>
  <si>
    <t>M2015PTOG</t>
  </si>
  <si>
    <t>M2015PTOT</t>
  </si>
  <si>
    <t>M2015PGNS</t>
  </si>
  <si>
    <t>M2015PALL</t>
  </si>
  <si>
    <t>31st March 2015</t>
  </si>
  <si>
    <t>M2015</t>
  </si>
  <si>
    <t xml:space="preserve"> </t>
  </si>
  <si>
    <t>NHS Dentists by NHS Board</t>
  </si>
  <si>
    <t>NHS Dentists by gender</t>
  </si>
  <si>
    <t xml:space="preserve">An employee may hold more than one appointment in NHSScotland, in tables showing headcount figures the employee is counted under each area they 
</t>
  </si>
  <si>
    <t xml:space="preserve">work in as well as in the overall total. As such, the sum of all headcounts within individual categories may not equal the overall headcount total. </t>
  </si>
  <si>
    <t>General Dental Services workforce information is sourced from the Management Information and Dental Accounting System (MIDAS), NES</t>
  </si>
  <si>
    <t>and prior to March 2015 NHS board collections.</t>
  </si>
  <si>
    <t>Medical and dental workforce information for hospital and community health services (HCHS), including public health services, is sourced from</t>
  </si>
  <si>
    <t>Scottish Workforce Information Standard System (SWISS).</t>
  </si>
  <si>
    <t>M2011VSAL</t>
  </si>
  <si>
    <t>S2015ALL</t>
  </si>
  <si>
    <t>S2015GNS</t>
  </si>
  <si>
    <t>S2015TOG</t>
  </si>
  <si>
    <t>S2015VDP</t>
  </si>
  <si>
    <t>S2015E1ADP</t>
  </si>
  <si>
    <t>S2015E1GDP</t>
  </si>
  <si>
    <t>S2015E1HOS</t>
  </si>
  <si>
    <t>S2015E1PDS</t>
  </si>
  <si>
    <t>S2015E1VDP</t>
  </si>
  <si>
    <t>S2015N1ADP</t>
  </si>
  <si>
    <t>S2015N1GDP</t>
  </si>
  <si>
    <t>S2015N1HOS</t>
  </si>
  <si>
    <t>S2015N1PDS</t>
  </si>
  <si>
    <t>S2015N1VDP</t>
  </si>
  <si>
    <t>S2015O1HOS</t>
  </si>
  <si>
    <t>S2015W1ADP</t>
  </si>
  <si>
    <t>S2015W1GDP</t>
  </si>
  <si>
    <t>S2015W1HOS</t>
  </si>
  <si>
    <t>S2015W1PDS</t>
  </si>
  <si>
    <t>S2015W1VDP</t>
  </si>
  <si>
    <t>S2015E1TOG</t>
  </si>
  <si>
    <t>S2015E1TOT</t>
  </si>
  <si>
    <t>S2015N1TOG</t>
  </si>
  <si>
    <t>S2015N1TOT</t>
  </si>
  <si>
    <t>S2015O1TOT</t>
  </si>
  <si>
    <t>S2015W1TOG</t>
  </si>
  <si>
    <t>S2015W1TOT</t>
  </si>
  <si>
    <t>S2015E1GNS</t>
  </si>
  <si>
    <t>S2015N1GNS</t>
  </si>
  <si>
    <t>S2015W1GNS</t>
  </si>
  <si>
    <t>S2015E1ALL</t>
  </si>
  <si>
    <t>S2015N1ALL</t>
  </si>
  <si>
    <t>S2015O1ALL</t>
  </si>
  <si>
    <t>S2015W1ALL</t>
  </si>
  <si>
    <t>S20152HOS</t>
  </si>
  <si>
    <t>S20153HOS</t>
  </si>
  <si>
    <t>S20157HOS</t>
  </si>
  <si>
    <t>S2015AADP</t>
  </si>
  <si>
    <t>S2015AGDP</t>
  </si>
  <si>
    <t>S2015AHOS</t>
  </si>
  <si>
    <t>S2015APDS</t>
  </si>
  <si>
    <t>S2015AVDP</t>
  </si>
  <si>
    <t>S2015BADP</t>
  </si>
  <si>
    <t>S2015BGDP</t>
  </si>
  <si>
    <t>S2015BHOS</t>
  </si>
  <si>
    <t>S2015BPDS</t>
  </si>
  <si>
    <t>S2015BVDP</t>
  </si>
  <si>
    <t>S2015FGDP</t>
  </si>
  <si>
    <t>S2015FHOS</t>
  </si>
  <si>
    <t>S2015FPDS</t>
  </si>
  <si>
    <t>S2015FVDP</t>
  </si>
  <si>
    <t>S2015GADP</t>
  </si>
  <si>
    <t>S2015GGDP</t>
  </si>
  <si>
    <t>S2015GHOS</t>
  </si>
  <si>
    <t>S2015GPDS</t>
  </si>
  <si>
    <t>S2015GVDP</t>
  </si>
  <si>
    <t>S2015HADP</t>
  </si>
  <si>
    <t>S2015HGDP</t>
  </si>
  <si>
    <t>S2015HHOS</t>
  </si>
  <si>
    <t>S2015HPDS</t>
  </si>
  <si>
    <t>S2015HVDP</t>
  </si>
  <si>
    <t>S2015LADP</t>
  </si>
  <si>
    <t>S2015LGDP</t>
  </si>
  <si>
    <t>S2015LHOS</t>
  </si>
  <si>
    <t>S2015LPDS</t>
  </si>
  <si>
    <t>S2015LVDP</t>
  </si>
  <si>
    <t>S2015NADP</t>
  </si>
  <si>
    <t>S2015NGDP</t>
  </si>
  <si>
    <t>S2015NHOS</t>
  </si>
  <si>
    <t>S2015NPDS</t>
  </si>
  <si>
    <t>S2015NVDP</t>
  </si>
  <si>
    <t>S2015RGDP</t>
  </si>
  <si>
    <t>S2015RPDS</t>
  </si>
  <si>
    <t>S2015RVDP</t>
  </si>
  <si>
    <t>S2015SADP</t>
  </si>
  <si>
    <t>S2015SGDP</t>
  </si>
  <si>
    <t>S2015SHOS</t>
  </si>
  <si>
    <t>S2015SPDS</t>
  </si>
  <si>
    <t>S2015SVDP</t>
  </si>
  <si>
    <t>S2015TADP</t>
  </si>
  <si>
    <t>S2015TGDP</t>
  </si>
  <si>
    <t>S2015THOS</t>
  </si>
  <si>
    <t>S2015TPDS</t>
  </si>
  <si>
    <t>S2015TVDP</t>
  </si>
  <si>
    <t>S2015VADP</t>
  </si>
  <si>
    <t>S2015VGDP</t>
  </si>
  <si>
    <t>S2015VHOS</t>
  </si>
  <si>
    <t>S2015VPDS</t>
  </si>
  <si>
    <t>S2015VVDP</t>
  </si>
  <si>
    <t>S2015WPDS</t>
  </si>
  <si>
    <t>S2015YADP</t>
  </si>
  <si>
    <t>S2015YGDP</t>
  </si>
  <si>
    <t>S2015YHOS</t>
  </si>
  <si>
    <t>S2015YPDS</t>
  </si>
  <si>
    <t>S2015YVDP</t>
  </si>
  <si>
    <t>S2015ZGDP</t>
  </si>
  <si>
    <t>S2015ZPDS</t>
  </si>
  <si>
    <t>S20152TOT</t>
  </si>
  <si>
    <t>S20153TOT</t>
  </si>
  <si>
    <t>S20157TOT</t>
  </si>
  <si>
    <t>S2015ATOG</t>
  </si>
  <si>
    <t>S2015ATOT</t>
  </si>
  <si>
    <t>S2015BTOG</t>
  </si>
  <si>
    <t>S2015BTOT</t>
  </si>
  <si>
    <t>S2015FTOG</t>
  </si>
  <si>
    <t>S2015FTOT</t>
  </si>
  <si>
    <t>S2015GTOG</t>
  </si>
  <si>
    <t>S2015GTOT</t>
  </si>
  <si>
    <t>S2015HTOG</t>
  </si>
  <si>
    <t>S2015HTOT</t>
  </si>
  <si>
    <t>S2015LTOG</t>
  </si>
  <si>
    <t>S2015LTOT</t>
  </si>
  <si>
    <t>S2015NTOG</t>
  </si>
  <si>
    <t>S2015NTOT</t>
  </si>
  <si>
    <t>S2015RTOG</t>
  </si>
  <si>
    <t>S2015RTOT</t>
  </si>
  <si>
    <t>S2015STOG</t>
  </si>
  <si>
    <t>S2015STOT</t>
  </si>
  <si>
    <t>S2015TTOG</t>
  </si>
  <si>
    <t>S2015TTOT</t>
  </si>
  <si>
    <t>S2015VTOG</t>
  </si>
  <si>
    <t>S2015VTOT</t>
  </si>
  <si>
    <t>S2015WTOT</t>
  </si>
  <si>
    <t>S2015YTOG</t>
  </si>
  <si>
    <t>S2015YTOT</t>
  </si>
  <si>
    <t>S2015ZTOG</t>
  </si>
  <si>
    <t>S2015ZTOT</t>
  </si>
  <si>
    <t>S2015AGNS</t>
  </si>
  <si>
    <t>S2015BGNS</t>
  </si>
  <si>
    <t>S2015FGNS</t>
  </si>
  <si>
    <t>S2015GGNS</t>
  </si>
  <si>
    <t>S2015HGNS</t>
  </si>
  <si>
    <t>S2015LGNS</t>
  </si>
  <si>
    <t>S2015NGNS</t>
  </si>
  <si>
    <t>S2015RGNS</t>
  </si>
  <si>
    <t>S2015SGNS</t>
  </si>
  <si>
    <t>S2015TGNS</t>
  </si>
  <si>
    <t>S2015VGNS</t>
  </si>
  <si>
    <t>S2015YGNS</t>
  </si>
  <si>
    <t>S2015ZGNS</t>
  </si>
  <si>
    <t>S20152ALL</t>
  </si>
  <si>
    <t>S20153ALL</t>
  </si>
  <si>
    <t>S20157ALL</t>
  </si>
  <si>
    <t>S2015AALL</t>
  </si>
  <si>
    <t>S2015BALL</t>
  </si>
  <si>
    <t>S2015FALL</t>
  </si>
  <si>
    <t>S2015GALL</t>
  </si>
  <si>
    <t>S2015HALL</t>
  </si>
  <si>
    <t>S2015LALL</t>
  </si>
  <si>
    <t>S2015NALL</t>
  </si>
  <si>
    <t>S2015RALL</t>
  </si>
  <si>
    <t>S2015SALL</t>
  </si>
  <si>
    <t>S2015TALL</t>
  </si>
  <si>
    <t>S2015VALL</t>
  </si>
  <si>
    <t>S2015WALL</t>
  </si>
  <si>
    <t>S2015YALL</t>
  </si>
  <si>
    <t>S2015ZALL</t>
  </si>
  <si>
    <t>S2015PADP</t>
  </si>
  <si>
    <t>S2015PGDP</t>
  </si>
  <si>
    <t>S2015PHOS</t>
  </si>
  <si>
    <t>S2015PPDS</t>
  </si>
  <si>
    <t>S2015PVDP</t>
  </si>
  <si>
    <t>S2015PTOG</t>
  </si>
  <si>
    <t>S2015PTOT</t>
  </si>
  <si>
    <t>S2015PGNS</t>
  </si>
  <si>
    <t>S2015PALL</t>
  </si>
  <si>
    <t>30th September 2015</t>
  </si>
  <si>
    <t>S2015</t>
  </si>
  <si>
    <t>M2016E1ADP</t>
  </si>
  <si>
    <t>M2016E1GDP</t>
  </si>
  <si>
    <t>M2016E1HOS</t>
  </si>
  <si>
    <t>M2016E1PDS</t>
  </si>
  <si>
    <t>M2016E1VDP</t>
  </si>
  <si>
    <t>M2016N1ADP</t>
  </si>
  <si>
    <t>M2016N1GDP</t>
  </si>
  <si>
    <t>M2016N1HOS</t>
  </si>
  <si>
    <t>M2016N1PDS</t>
  </si>
  <si>
    <t>M2016N1VDP</t>
  </si>
  <si>
    <t>M2016O1HOS</t>
  </si>
  <si>
    <t>M2016W1ADP</t>
  </si>
  <si>
    <t>M2016W1GDP</t>
  </si>
  <si>
    <t>M2016W1HOS</t>
  </si>
  <si>
    <t>M2016W1PDS</t>
  </si>
  <si>
    <t>M2016W1VDP</t>
  </si>
  <si>
    <t>M2016E1TOG</t>
  </si>
  <si>
    <t>M2016E1TOT</t>
  </si>
  <si>
    <t>M2016N1TOG</t>
  </si>
  <si>
    <t>M2016N1TOT</t>
  </si>
  <si>
    <t>M2016O1TOT</t>
  </si>
  <si>
    <t>M2016W1TOG</t>
  </si>
  <si>
    <t>M2016W1TOT</t>
  </si>
  <si>
    <t>M2016E1GNS</t>
  </si>
  <si>
    <t>M2016N1GNS</t>
  </si>
  <si>
    <t>M2016W1GNS</t>
  </si>
  <si>
    <t>M2016E1ALL</t>
  </si>
  <si>
    <t>M2016N1ALL</t>
  </si>
  <si>
    <t>M2016O1ALL</t>
  </si>
  <si>
    <t>M2016W1ALL</t>
  </si>
  <si>
    <t>M20162HOS</t>
  </si>
  <si>
    <t>M20163HOS</t>
  </si>
  <si>
    <t>M20167HOS</t>
  </si>
  <si>
    <t>M2016AADP</t>
  </si>
  <si>
    <t>M2016AGDP</t>
  </si>
  <si>
    <t>M2016AHOS</t>
  </si>
  <si>
    <t>M2016APDS</t>
  </si>
  <si>
    <t>M2016AVDP</t>
  </si>
  <si>
    <t>M2016BADP</t>
  </si>
  <si>
    <t>M2016BGDP</t>
  </si>
  <si>
    <t>M2016BHOS</t>
  </si>
  <si>
    <t>M2016BPDS</t>
  </si>
  <si>
    <t>M2016BVDP</t>
  </si>
  <si>
    <t>M2016FADP</t>
  </si>
  <si>
    <t>M2016FGDP</t>
  </si>
  <si>
    <t>M2016FHOS</t>
  </si>
  <si>
    <t>M2016FPDS</t>
  </si>
  <si>
    <t>M2016FVDP</t>
  </si>
  <si>
    <t>M2016GADP</t>
  </si>
  <si>
    <t>M2016GGDP</t>
  </si>
  <si>
    <t>M2016GHOS</t>
  </si>
  <si>
    <t>M2016GPDS</t>
  </si>
  <si>
    <t>M2016GVDP</t>
  </si>
  <si>
    <t>M2016HADP</t>
  </si>
  <si>
    <t>M2016HGDP</t>
  </si>
  <si>
    <t>M2016HHOS</t>
  </si>
  <si>
    <t>M2016HPDS</t>
  </si>
  <si>
    <t>M2016HVDP</t>
  </si>
  <si>
    <t>M2016LADP</t>
  </si>
  <si>
    <t>M2016LGDP</t>
  </si>
  <si>
    <t>M2016LHOS</t>
  </si>
  <si>
    <t>M2016LPDS</t>
  </si>
  <si>
    <t>M2016LVDP</t>
  </si>
  <si>
    <t>M2016NADP</t>
  </si>
  <si>
    <t>M2016NGDP</t>
  </si>
  <si>
    <t>M2016NHOS</t>
  </si>
  <si>
    <t>M2016NPDS</t>
  </si>
  <si>
    <t>M2016NVDP</t>
  </si>
  <si>
    <t>M2016RGDP</t>
  </si>
  <si>
    <t>M2016RPDS</t>
  </si>
  <si>
    <t>M2016RVDP</t>
  </si>
  <si>
    <t>M2016SADP</t>
  </si>
  <si>
    <t>M2016SGDP</t>
  </si>
  <si>
    <t>M2016SHOS</t>
  </si>
  <si>
    <t>M2016SPDS</t>
  </si>
  <si>
    <t>M2016SVDP</t>
  </si>
  <si>
    <t>M2016TADP</t>
  </si>
  <si>
    <t>M2016TGDP</t>
  </si>
  <si>
    <t>M2016THOS</t>
  </si>
  <si>
    <t>M2016TPDS</t>
  </si>
  <si>
    <t>M2016TVDP</t>
  </si>
  <si>
    <t>M2016VADP</t>
  </si>
  <si>
    <t>M2016VGDP</t>
  </si>
  <si>
    <t>M2016VHOS</t>
  </si>
  <si>
    <t>M2016VPDS</t>
  </si>
  <si>
    <t>M2016VVDP</t>
  </si>
  <si>
    <t>M2016WPDS</t>
  </si>
  <si>
    <t>M2016YADP</t>
  </si>
  <si>
    <t>M2016YGDP</t>
  </si>
  <si>
    <t>M2016YHOS</t>
  </si>
  <si>
    <t>M2016YPDS</t>
  </si>
  <si>
    <t>M2016YVDP</t>
  </si>
  <si>
    <t>M2016ZGDP</t>
  </si>
  <si>
    <t>M2016ZPDS</t>
  </si>
  <si>
    <t>M20162TOT</t>
  </si>
  <si>
    <t>M20163TOT</t>
  </si>
  <si>
    <t>M20167TOT</t>
  </si>
  <si>
    <t>M2016ATOG</t>
  </si>
  <si>
    <t>M2016ATOT</t>
  </si>
  <si>
    <t>M2016BTOG</t>
  </si>
  <si>
    <t>M2016BTOT</t>
  </si>
  <si>
    <t>M2016FTOG</t>
  </si>
  <si>
    <t>M2016FTOT</t>
  </si>
  <si>
    <t>M2016GTOG</t>
  </si>
  <si>
    <t>M2016GTOT</t>
  </si>
  <si>
    <t>M2016HTOG</t>
  </si>
  <si>
    <t>M2016HTOT</t>
  </si>
  <si>
    <t>M2016LTOG</t>
  </si>
  <si>
    <t>M2016LTOT</t>
  </si>
  <si>
    <t>M2016NTOG</t>
  </si>
  <si>
    <t>M2016NTOT</t>
  </si>
  <si>
    <t>M2016RTOG</t>
  </si>
  <si>
    <t>M2016RTOT</t>
  </si>
  <si>
    <t>M2016STOG</t>
  </si>
  <si>
    <t>M2016STOT</t>
  </si>
  <si>
    <t>M2016TTOG</t>
  </si>
  <si>
    <t>M2016TTOT</t>
  </si>
  <si>
    <t>M2016VTOG</t>
  </si>
  <si>
    <t>M2016VTOT</t>
  </si>
  <si>
    <t>M2016WTOT</t>
  </si>
  <si>
    <t>M2016YTOG</t>
  </si>
  <si>
    <t>M2016YTOT</t>
  </si>
  <si>
    <t>M2016ZTOG</t>
  </si>
  <si>
    <t>M2016ZTOT</t>
  </si>
  <si>
    <t>M2016AGNS</t>
  </si>
  <si>
    <t>M2016BGNS</t>
  </si>
  <si>
    <t>M2016FGNS</t>
  </si>
  <si>
    <t>M2016GGNS</t>
  </si>
  <si>
    <t>M2016HGNS</t>
  </si>
  <si>
    <t>M2016LGNS</t>
  </si>
  <si>
    <t>M2016NGNS</t>
  </si>
  <si>
    <t>M2016RGNS</t>
  </si>
  <si>
    <t>M2016SGNS</t>
  </si>
  <si>
    <t>M2016TGNS</t>
  </si>
  <si>
    <t>M2016VGNS</t>
  </si>
  <si>
    <t>M2016YGNS</t>
  </si>
  <si>
    <t>M2016ZGNS</t>
  </si>
  <si>
    <t>M20162ALL</t>
  </si>
  <si>
    <t>M20163ALL</t>
  </si>
  <si>
    <t>M20167ALL</t>
  </si>
  <si>
    <t>M2016AALL</t>
  </si>
  <si>
    <t>M2016BALL</t>
  </si>
  <si>
    <t>M2016FALL</t>
  </si>
  <si>
    <t>M2016GALL</t>
  </si>
  <si>
    <t>M2016HALL</t>
  </si>
  <si>
    <t>M2016LALL</t>
  </si>
  <si>
    <t>M2016NALL</t>
  </si>
  <si>
    <t>M2016RALL</t>
  </si>
  <si>
    <t>M2016SALL</t>
  </si>
  <si>
    <t>M2016TALL</t>
  </si>
  <si>
    <t>M2016VALL</t>
  </si>
  <si>
    <t>M2016WALL</t>
  </si>
  <si>
    <t>M2016YALL</t>
  </si>
  <si>
    <t>M2016ZALL</t>
  </si>
  <si>
    <t>M2016PADP</t>
  </si>
  <si>
    <t>M2016PGDP</t>
  </si>
  <si>
    <t>M2016PHOS</t>
  </si>
  <si>
    <t>M2016PPDS</t>
  </si>
  <si>
    <t>M2016PVDP</t>
  </si>
  <si>
    <t>M2016PTOG</t>
  </si>
  <si>
    <t>M2016PTOT</t>
  </si>
  <si>
    <t>M2016PGNS</t>
  </si>
  <si>
    <t>M2016PALL</t>
  </si>
  <si>
    <t>31st March 2016</t>
  </si>
  <si>
    <t>M2016</t>
  </si>
  <si>
    <t>SIMD</t>
  </si>
  <si>
    <t>30th September 2016</t>
  </si>
  <si>
    <t>S2016</t>
  </si>
  <si>
    <t>S2016E1ADP</t>
  </si>
  <si>
    <t>S2016E1GDP</t>
  </si>
  <si>
    <t>S2016E1HOS</t>
  </si>
  <si>
    <t>S2016E1PDS</t>
  </si>
  <si>
    <t>S2016E1VDP</t>
  </si>
  <si>
    <t>S2016N1ADP</t>
  </si>
  <si>
    <t>S2016N1GDP</t>
  </si>
  <si>
    <t>S2016N1HOS</t>
  </si>
  <si>
    <t>S2016N1PDS</t>
  </si>
  <si>
    <t>S2016N1VDP</t>
  </si>
  <si>
    <t>S2016O1HOS</t>
  </si>
  <si>
    <t>S2016W1ADP</t>
  </si>
  <si>
    <t>S2016W1GDP</t>
  </si>
  <si>
    <t>S2016W1HOS</t>
  </si>
  <si>
    <t>S2016W1PDS</t>
  </si>
  <si>
    <t>S2016W1VDP</t>
  </si>
  <si>
    <t>S2016E1TOG</t>
  </si>
  <si>
    <t>S2016E1TOT</t>
  </si>
  <si>
    <t>S2016N1TOG</t>
  </si>
  <si>
    <t>S2016N1TOT</t>
  </si>
  <si>
    <t>S2016O1TOT</t>
  </si>
  <si>
    <t>S2016W1TOG</t>
  </si>
  <si>
    <t>S2016W1TOT</t>
  </si>
  <si>
    <t>S2016E1GNS</t>
  </si>
  <si>
    <t>S2016N1GNS</t>
  </si>
  <si>
    <t>S2016W1GNS</t>
  </si>
  <si>
    <t>S2016E1ALL</t>
  </si>
  <si>
    <t>S2016N1ALL</t>
  </si>
  <si>
    <t>S2016O1ALL</t>
  </si>
  <si>
    <t>S2016W1ALL</t>
  </si>
  <si>
    <t>S20162HOS</t>
  </si>
  <si>
    <t>S20163HOS</t>
  </si>
  <si>
    <t>S20167HOS</t>
  </si>
  <si>
    <t>S2016AADP</t>
  </si>
  <si>
    <t>S2016AGDP</t>
  </si>
  <si>
    <t>S2016AHOS</t>
  </si>
  <si>
    <t>S2016APDS</t>
  </si>
  <si>
    <t>S2016AVDP</t>
  </si>
  <si>
    <t>S2016BADP</t>
  </si>
  <si>
    <t>S2016BGDP</t>
  </si>
  <si>
    <t>S2016BPDS</t>
  </si>
  <si>
    <t>S2016BVDP</t>
  </si>
  <si>
    <t>S2016FADP</t>
  </si>
  <si>
    <t>S2016FGDP</t>
  </si>
  <si>
    <t>S2016FHOS</t>
  </si>
  <si>
    <t>S2016FPDS</t>
  </si>
  <si>
    <t>S2016FVDP</t>
  </si>
  <si>
    <t>S2016GADP</t>
  </si>
  <si>
    <t>S2016GGDP</t>
  </si>
  <si>
    <t>S2016GHOS</t>
  </si>
  <si>
    <t>S2016GPDS</t>
  </si>
  <si>
    <t>S2016HADP</t>
  </si>
  <si>
    <t>S2016HGDP</t>
  </si>
  <si>
    <t>S2016HHOS</t>
  </si>
  <si>
    <t>S2016HPDS</t>
  </si>
  <si>
    <t>S2016HVDP</t>
  </si>
  <si>
    <t>S2016LADP</t>
  </si>
  <si>
    <t>S2016LGDP</t>
  </si>
  <si>
    <t>S2016LHOS</t>
  </si>
  <si>
    <t>S2016LPDS</t>
  </si>
  <si>
    <t>S2016LVDP</t>
  </si>
  <si>
    <t>S2016NADP</t>
  </si>
  <si>
    <t>S2016NGDP</t>
  </si>
  <si>
    <t>S2016NHOS</t>
  </si>
  <si>
    <t>S2016NPDS</t>
  </si>
  <si>
    <t>S2016NVDP</t>
  </si>
  <si>
    <t>S2016RGDP</t>
  </si>
  <si>
    <t>S2016RPDS</t>
  </si>
  <si>
    <t>S2016RVDP</t>
  </si>
  <si>
    <t>S2016SADP</t>
  </si>
  <si>
    <t>S2016SGDP</t>
  </si>
  <si>
    <t>S2016SHOS</t>
  </si>
  <si>
    <t>S2016SPDS</t>
  </si>
  <si>
    <t>S2016SVDP</t>
  </si>
  <si>
    <t>S2016TADP</t>
  </si>
  <si>
    <t>S2016TGDP</t>
  </si>
  <si>
    <t>S2016THOS</t>
  </si>
  <si>
    <t>S2016TPDS</t>
  </si>
  <si>
    <t>S2016TVDP</t>
  </si>
  <si>
    <t>S2016VADP</t>
  </si>
  <si>
    <t>S2016VGDP</t>
  </si>
  <si>
    <t>S2016VHOS</t>
  </si>
  <si>
    <t>S2016VPDS</t>
  </si>
  <si>
    <t>S2016VVDP</t>
  </si>
  <si>
    <t>S2016WPDS</t>
  </si>
  <si>
    <t>S2016YADP</t>
  </si>
  <si>
    <t>S2016YGDP</t>
  </si>
  <si>
    <t>S2016YHOS</t>
  </si>
  <si>
    <t>S2016YPDS</t>
  </si>
  <si>
    <t>S2016YVDP</t>
  </si>
  <si>
    <t>S2016ZADP</t>
  </si>
  <si>
    <t>S2016ZGDP</t>
  </si>
  <si>
    <t>S2016ZPDS</t>
  </si>
  <si>
    <t>S20162TOT</t>
  </si>
  <si>
    <t>S20163TOT</t>
  </si>
  <si>
    <t>S20167TOT</t>
  </si>
  <si>
    <t>S2016ATOG</t>
  </si>
  <si>
    <t>S2016ATOT</t>
  </si>
  <si>
    <t>S2016BTOG</t>
  </si>
  <si>
    <t>S2016BTOT</t>
  </si>
  <si>
    <t>S2016FTOG</t>
  </si>
  <si>
    <t>S2016FTOT</t>
  </si>
  <si>
    <t>S2016GTOG</t>
  </si>
  <si>
    <t>S2016GTOT</t>
  </si>
  <si>
    <t>S2016HTOG</t>
  </si>
  <si>
    <t>S2016HTOT</t>
  </si>
  <si>
    <t>S2016LTOG</t>
  </si>
  <si>
    <t>S2016LTOT</t>
  </si>
  <si>
    <t>S2016NTOG</t>
  </si>
  <si>
    <t>S2016NTOT</t>
  </si>
  <si>
    <t>S2016RTOG</t>
  </si>
  <si>
    <t>S2016RTOT</t>
  </si>
  <si>
    <t>S2016STOG</t>
  </si>
  <si>
    <t>S2016STOT</t>
  </si>
  <si>
    <t>S2016TTOG</t>
  </si>
  <si>
    <t>S2016TTOT</t>
  </si>
  <si>
    <t>S2016VTOG</t>
  </si>
  <si>
    <t>S2016VTOT</t>
  </si>
  <si>
    <t>S2016WTOT</t>
  </si>
  <si>
    <t>S2016YTOG</t>
  </si>
  <si>
    <t>S2016YTOT</t>
  </si>
  <si>
    <t>S2016ZTOG</t>
  </si>
  <si>
    <t>S2016ZTOT</t>
  </si>
  <si>
    <t>S2016AGNS</t>
  </si>
  <si>
    <t>S2016BGNS</t>
  </si>
  <si>
    <t>S2016FGNS</t>
  </si>
  <si>
    <t>S2016GGNS</t>
  </si>
  <si>
    <t>S2016HGNS</t>
  </si>
  <si>
    <t>S2016LGNS</t>
  </si>
  <si>
    <t>S2016NGNS</t>
  </si>
  <si>
    <t>S2016RGNS</t>
  </si>
  <si>
    <t>S2016SGNS</t>
  </si>
  <si>
    <t>S2016TGNS</t>
  </si>
  <si>
    <t>S2016VGNS</t>
  </si>
  <si>
    <t>S2016YGNS</t>
  </si>
  <si>
    <t>S2016ZGNS</t>
  </si>
  <si>
    <t>S20162ALL</t>
  </si>
  <si>
    <t>S20163ALL</t>
  </si>
  <si>
    <t>S20167ALL</t>
  </si>
  <si>
    <t>S2016AALL</t>
  </si>
  <si>
    <t>S2016BALL</t>
  </si>
  <si>
    <t>S2016FALL</t>
  </si>
  <si>
    <t>S2016GALL</t>
  </si>
  <si>
    <t>S2016HALL</t>
  </si>
  <si>
    <t>S2016LALL</t>
  </si>
  <si>
    <t>S2016NALL</t>
  </si>
  <si>
    <t>S2016RALL</t>
  </si>
  <si>
    <t>S2016SALL</t>
  </si>
  <si>
    <t>S2016TALL</t>
  </si>
  <si>
    <t>S2016VALL</t>
  </si>
  <si>
    <t>S2016WALL</t>
  </si>
  <si>
    <t>S2016YALL</t>
  </si>
  <si>
    <t>S2016ZALL</t>
  </si>
  <si>
    <t>S2016P</t>
  </si>
  <si>
    <t>S2016PADP</t>
  </si>
  <si>
    <t>S2016PGDP</t>
  </si>
  <si>
    <t>S2016PHOS</t>
  </si>
  <si>
    <t>S2016PPDS</t>
  </si>
  <si>
    <t>S2016PVDP</t>
  </si>
  <si>
    <t>S2016PTOG</t>
  </si>
  <si>
    <t>S2016PTOT</t>
  </si>
  <si>
    <t>S2016PGNS</t>
  </si>
  <si>
    <t>S2016PALL</t>
  </si>
  <si>
    <t>S2016W1</t>
  </si>
  <si>
    <t>S2016G</t>
  </si>
  <si>
    <t>S2016GVDP</t>
  </si>
  <si>
    <t>M2017E1ADP</t>
  </si>
  <si>
    <t>M2017E1GDP</t>
  </si>
  <si>
    <t>M2017E1HOS</t>
  </si>
  <si>
    <t>M2017E1PDS</t>
  </si>
  <si>
    <t>M2017E1VDP</t>
  </si>
  <si>
    <t>M2017N1ADP</t>
  </si>
  <si>
    <t>M2017N1GDP</t>
  </si>
  <si>
    <t>M2017N1HOS</t>
  </si>
  <si>
    <t>M2017N1PDS</t>
  </si>
  <si>
    <t>M2017N1VDP</t>
  </si>
  <si>
    <t>M2017O1HOS</t>
  </si>
  <si>
    <t>M2017W1ADP</t>
  </si>
  <si>
    <t>M2017W1GDP</t>
  </si>
  <si>
    <t>M2017W1HOS</t>
  </si>
  <si>
    <t>M2017W1PDS</t>
  </si>
  <si>
    <t>M2017W1VDP</t>
  </si>
  <si>
    <t>M2017E1TOG</t>
  </si>
  <si>
    <t>M2017E1TOT</t>
  </si>
  <si>
    <t>M2017N1TOG</t>
  </si>
  <si>
    <t>M2017N1TOT</t>
  </si>
  <si>
    <t>M2017O1TOT</t>
  </si>
  <si>
    <t>M2017W1TOG</t>
  </si>
  <si>
    <t>M2017W1TOT</t>
  </si>
  <si>
    <t>M2017E1GNS</t>
  </si>
  <si>
    <t>M2017N1GNS</t>
  </si>
  <si>
    <t>M2017W1GNS</t>
  </si>
  <si>
    <t>M2017E1ALL</t>
  </si>
  <si>
    <t>M2017N1ALL</t>
  </si>
  <si>
    <t>M2017O1ALL</t>
  </si>
  <si>
    <t>M2017W1ALL</t>
  </si>
  <si>
    <t>M20172HOS</t>
  </si>
  <si>
    <t>M20173HOS</t>
  </si>
  <si>
    <t>M20177HOS</t>
  </si>
  <si>
    <t>M2017AADP</t>
  </si>
  <si>
    <t>M2017AGDP</t>
  </si>
  <si>
    <t>M2017AHOS</t>
  </si>
  <si>
    <t>M2017APDS</t>
  </si>
  <si>
    <t>M2017AVDP</t>
  </si>
  <si>
    <t>M2017BADP</t>
  </si>
  <si>
    <t>M2017BGDP</t>
  </si>
  <si>
    <t>M2017BHOS</t>
  </si>
  <si>
    <t>M2017BPDS</t>
  </si>
  <si>
    <t>M2017BVDP</t>
  </si>
  <si>
    <t>M2017FADP</t>
  </si>
  <si>
    <t>M2017FGDP</t>
  </si>
  <si>
    <t>M2017FHOS</t>
  </si>
  <si>
    <t>M2017FPDS</t>
  </si>
  <si>
    <t>M2017FVDP</t>
  </si>
  <si>
    <t>M2017GADP</t>
  </si>
  <si>
    <t>M2017GGDP</t>
  </si>
  <si>
    <t>M2017GHOS</t>
  </si>
  <si>
    <t>M2017GPDS</t>
  </si>
  <si>
    <t>M2017GVDP</t>
  </si>
  <si>
    <t>M2017HADP</t>
  </si>
  <si>
    <t>M2017HGDP</t>
  </si>
  <si>
    <t>M2017HHOS</t>
  </si>
  <si>
    <t>M2017HPDS</t>
  </si>
  <si>
    <t>M2017HVDP</t>
  </si>
  <si>
    <t>M2017LADP</t>
  </si>
  <si>
    <t>M2017LGDP</t>
  </si>
  <si>
    <t>M2017LHOS</t>
  </si>
  <si>
    <t>M2017LPDS</t>
  </si>
  <si>
    <t>M2017LVDP</t>
  </si>
  <si>
    <t>M2017NADP</t>
  </si>
  <si>
    <t>M2017NGDP</t>
  </si>
  <si>
    <t>M2017NHOS</t>
  </si>
  <si>
    <t>M2017NPDS</t>
  </si>
  <si>
    <t>M2017NVDP</t>
  </si>
  <si>
    <t>M2017RGDP</t>
  </si>
  <si>
    <t>M2017RPDS</t>
  </si>
  <si>
    <t>M2017RVDP</t>
  </si>
  <si>
    <t>M2017SADP</t>
  </si>
  <si>
    <t>M2017SGDP</t>
  </si>
  <si>
    <t>M2017SHOS</t>
  </si>
  <si>
    <t>M2017SPDS</t>
  </si>
  <si>
    <t>M2017SVDP</t>
  </si>
  <si>
    <t>M2017TADP</t>
  </si>
  <si>
    <t>M2017TGDP</t>
  </si>
  <si>
    <t>M2017THOS</t>
  </si>
  <si>
    <t>M2017TPDS</t>
  </si>
  <si>
    <t>M2017TVDP</t>
  </si>
  <si>
    <t>M2017VADP</t>
  </si>
  <si>
    <t>M2017VGDP</t>
  </si>
  <si>
    <t>M2017VHOS</t>
  </si>
  <si>
    <t>M2017VPDS</t>
  </si>
  <si>
    <t>M2017VVDP</t>
  </si>
  <si>
    <t>M2017WPDS</t>
  </si>
  <si>
    <t>M2017YADP</t>
  </si>
  <si>
    <t>M2017YGDP</t>
  </si>
  <si>
    <t>M2017YHOS</t>
  </si>
  <si>
    <t>M2017YPDS</t>
  </si>
  <si>
    <t>M2017YVDP</t>
  </si>
  <si>
    <t>M2017ZADP</t>
  </si>
  <si>
    <t>M2017ZGDP</t>
  </si>
  <si>
    <t>M2017ZPDS</t>
  </si>
  <si>
    <t>M20172TOT</t>
  </si>
  <si>
    <t>M20173TOT</t>
  </si>
  <si>
    <t>M20177TOT</t>
  </si>
  <si>
    <t>M2017ATOG</t>
  </si>
  <si>
    <t>M2017ATOT</t>
  </si>
  <si>
    <t>M2017BTOG</t>
  </si>
  <si>
    <t>M2017BTOT</t>
  </si>
  <si>
    <t>M2017FTOG</t>
  </si>
  <si>
    <t>M2017FTOT</t>
  </si>
  <si>
    <t>M2017GTOG</t>
  </si>
  <si>
    <t>M2017GTOT</t>
  </si>
  <si>
    <t>M2017HTOG</t>
  </si>
  <si>
    <t>M2017HTOT</t>
  </si>
  <si>
    <t>M2017LTOG</t>
  </si>
  <si>
    <t>M2017LTOT</t>
  </si>
  <si>
    <t>M2017NTOG</t>
  </si>
  <si>
    <t>M2017NTOT</t>
  </si>
  <si>
    <t>M2017RTOG</t>
  </si>
  <si>
    <t>M2017RTOT</t>
  </si>
  <si>
    <t>M2017STOG</t>
  </si>
  <si>
    <t>M2017STOT</t>
  </si>
  <si>
    <t>M2017TTOG</t>
  </si>
  <si>
    <t>M2017TTOT</t>
  </si>
  <si>
    <t>M2017VTOG</t>
  </si>
  <si>
    <t>M2017VTOT</t>
  </si>
  <si>
    <t>M2017WTOT</t>
  </si>
  <si>
    <t>M2017YTOG</t>
  </si>
  <si>
    <t>M2017YTOT</t>
  </si>
  <si>
    <t>M2017ZTOG</t>
  </si>
  <si>
    <t>M2017ZTOT</t>
  </si>
  <si>
    <t>M2017AGNS</t>
  </si>
  <si>
    <t>M2017BGNS</t>
  </si>
  <si>
    <t>M2017FGNS</t>
  </si>
  <si>
    <t>M2017GGNS</t>
  </si>
  <si>
    <t>M2017HGNS</t>
  </si>
  <si>
    <t>M2017LGNS</t>
  </si>
  <si>
    <t>M2017NGNS</t>
  </si>
  <si>
    <t>M2017RGNS</t>
  </si>
  <si>
    <t>M2017SGNS</t>
  </si>
  <si>
    <t>M2017TGNS</t>
  </si>
  <si>
    <t>M2017VGNS</t>
  </si>
  <si>
    <t>M2017YGNS</t>
  </si>
  <si>
    <t>M2017ZGNS</t>
  </si>
  <si>
    <t>M20172ALL</t>
  </si>
  <si>
    <t>M20173ALL</t>
  </si>
  <si>
    <t>M20177ALL</t>
  </si>
  <si>
    <t>M2017AALL</t>
  </si>
  <si>
    <t>M2017BALL</t>
  </si>
  <si>
    <t>M2017FALL</t>
  </si>
  <si>
    <t>M2017GALL</t>
  </si>
  <si>
    <t>M2017HALL</t>
  </si>
  <si>
    <t>M2017LALL</t>
  </si>
  <si>
    <t>M2017NALL</t>
  </si>
  <si>
    <t>M2017RALL</t>
  </si>
  <si>
    <t>M2017SALL</t>
  </si>
  <si>
    <t>M2017TALL</t>
  </si>
  <si>
    <t>M2017VALL</t>
  </si>
  <si>
    <t>M2017WALL</t>
  </si>
  <si>
    <t>M2017YALL</t>
  </si>
  <si>
    <t>M2017ZALL</t>
  </si>
  <si>
    <t>M2017PADP</t>
  </si>
  <si>
    <t>M2017PGDP</t>
  </si>
  <si>
    <t>M2017PHOS</t>
  </si>
  <si>
    <t>M2017PPDS</t>
  </si>
  <si>
    <t>M2017PVDP</t>
  </si>
  <si>
    <t>M2017PTOG</t>
  </si>
  <si>
    <t>M2017PTOT</t>
  </si>
  <si>
    <t>M2017PGNS</t>
  </si>
  <si>
    <t>M2017PALL</t>
  </si>
  <si>
    <t>M2017ALL</t>
  </si>
  <si>
    <t>M2017PDS</t>
  </si>
  <si>
    <t>M2017TOT</t>
  </si>
  <si>
    <t>M2017</t>
  </si>
  <si>
    <t>31st March 2017</t>
  </si>
  <si>
    <t>M20176PDS</t>
  </si>
  <si>
    <t>M20176TOT</t>
  </si>
  <si>
    <t>M20176ALL</t>
  </si>
  <si>
    <t>S2017</t>
  </si>
  <si>
    <t>30th September 2017</t>
  </si>
  <si>
    <t>M2018</t>
  </si>
  <si>
    <t>31st March 2018</t>
  </si>
  <si>
    <t>S2017E1ADP</t>
  </si>
  <si>
    <t>S2017E1GDP</t>
  </si>
  <si>
    <t>S2017E1HOS</t>
  </si>
  <si>
    <t>S2017E1PDS</t>
  </si>
  <si>
    <t>S2017E1VDP</t>
  </si>
  <si>
    <t>S2017N1ADP</t>
  </si>
  <si>
    <t>S2017N1GDP</t>
  </si>
  <si>
    <t>S2017N1HOS</t>
  </si>
  <si>
    <t>S2017N1PDS</t>
  </si>
  <si>
    <t>S2017N1VDP</t>
  </si>
  <si>
    <t>S2017O1HOS</t>
  </si>
  <si>
    <t>S2017W1ADP</t>
  </si>
  <si>
    <t>S2017W1GDP</t>
  </si>
  <si>
    <t>S2017W1HOS</t>
  </si>
  <si>
    <t>S2017W1PDS</t>
  </si>
  <si>
    <t>S2017W1VDP</t>
  </si>
  <si>
    <t>S2017E1TOG</t>
  </si>
  <si>
    <t>S2017E1TOT</t>
  </si>
  <si>
    <t>S2017N1TOG</t>
  </si>
  <si>
    <t>S2017N1TOT</t>
  </si>
  <si>
    <t>S2017O1TOT</t>
  </si>
  <si>
    <t>S2017W1TOG</t>
  </si>
  <si>
    <t>S2017W1TOT</t>
  </si>
  <si>
    <t>S2017E1GNS</t>
  </si>
  <si>
    <t>S2017N1GNS</t>
  </si>
  <si>
    <t>S2017W1GNS</t>
  </si>
  <si>
    <t>S2017E1ALL</t>
  </si>
  <si>
    <t>S2017N1ALL</t>
  </si>
  <si>
    <t>S2017O1ALL</t>
  </si>
  <si>
    <t>S2017W1ALL</t>
  </si>
  <si>
    <t>S20172HOS</t>
  </si>
  <si>
    <t>S20173HOS</t>
  </si>
  <si>
    <t>S20177HOS</t>
  </si>
  <si>
    <t>S2017AADP</t>
  </si>
  <si>
    <t>S2017AGDP</t>
  </si>
  <si>
    <t>S2017AHOS</t>
  </si>
  <si>
    <t>S2017APDS</t>
  </si>
  <si>
    <t>S2017AVDP</t>
  </si>
  <si>
    <t>S2017BADP</t>
  </si>
  <si>
    <t>S2017BGDP</t>
  </si>
  <si>
    <t>S2017BPDS</t>
  </si>
  <si>
    <t>S2017BVDP</t>
  </si>
  <si>
    <t>S2017FADP</t>
  </si>
  <si>
    <t>S2017FGDP</t>
  </si>
  <si>
    <t>S2017FHOS</t>
  </si>
  <si>
    <t>S2017FPDS</t>
  </si>
  <si>
    <t>S2017FVDP</t>
  </si>
  <si>
    <t>S2017GADP</t>
  </si>
  <si>
    <t>S2017GGDP</t>
  </si>
  <si>
    <t>S2017GHOS</t>
  </si>
  <si>
    <t>S2017GPDS</t>
  </si>
  <si>
    <t>S2017GVDP</t>
  </si>
  <si>
    <t>S2017HADP</t>
  </si>
  <si>
    <t>S2017HGDP</t>
  </si>
  <si>
    <t>S2017HHOS</t>
  </si>
  <si>
    <t>S2017HPDS</t>
  </si>
  <si>
    <t>S2017HVDP</t>
  </si>
  <si>
    <t>S2017LADP</t>
  </si>
  <si>
    <t>S2017LGDP</t>
  </si>
  <si>
    <t>S2017LHOS</t>
  </si>
  <si>
    <t>S2017LPDS</t>
  </si>
  <si>
    <t>S2017LVDP</t>
  </si>
  <si>
    <t>S2017NADP</t>
  </si>
  <si>
    <t>S2017NGDP</t>
  </si>
  <si>
    <t>S2017NHOS</t>
  </si>
  <si>
    <t>S2017NPDS</t>
  </si>
  <si>
    <t>S2017NVDP</t>
  </si>
  <si>
    <t>S2017RGDP</t>
  </si>
  <si>
    <t>S2017RPDS</t>
  </si>
  <si>
    <t>S2017SADP</t>
  </si>
  <si>
    <t>S2017SGDP</t>
  </si>
  <si>
    <t>S2017SHOS</t>
  </si>
  <si>
    <t>S2017SPDS</t>
  </si>
  <si>
    <t>S2017SVDP</t>
  </si>
  <si>
    <t>S2017TADP</t>
  </si>
  <si>
    <t>S2017TGDP</t>
  </si>
  <si>
    <t>S2017THOS</t>
  </si>
  <si>
    <t>S2017TPDS</t>
  </si>
  <si>
    <t>S2017TVDP</t>
  </si>
  <si>
    <t>S2017VADP</t>
  </si>
  <si>
    <t>S2017VGDP</t>
  </si>
  <si>
    <t>S2017VHOS</t>
  </si>
  <si>
    <t>S2017VPDS</t>
  </si>
  <si>
    <t>S2017VVDP</t>
  </si>
  <si>
    <t>S2017WADP</t>
  </si>
  <si>
    <t>S2017WGDP</t>
  </si>
  <si>
    <t>S2017WPDS</t>
  </si>
  <si>
    <t>S2017WVDP</t>
  </si>
  <si>
    <t>S2017YADP</t>
  </si>
  <si>
    <t>S2017YGDP</t>
  </si>
  <si>
    <t>S2017YHOS</t>
  </si>
  <si>
    <t>S2017YPDS</t>
  </si>
  <si>
    <t>S2017YVDP</t>
  </si>
  <si>
    <t>S2017ZADP</t>
  </si>
  <si>
    <t>S2017ZGDP</t>
  </si>
  <si>
    <t>S2017ZPDS</t>
  </si>
  <si>
    <t>S20172TOT</t>
  </si>
  <si>
    <t>S20173TOT</t>
  </si>
  <si>
    <t>S20177TOT</t>
  </si>
  <si>
    <t>S2017ATOG</t>
  </si>
  <si>
    <t>S2017ATOT</t>
  </si>
  <si>
    <t>S2017BTOG</t>
  </si>
  <si>
    <t>S2017BTOT</t>
  </si>
  <si>
    <t>S2017FTOG</t>
  </si>
  <si>
    <t>S2017FTOT</t>
  </si>
  <si>
    <t>S2017GTOG</t>
  </si>
  <si>
    <t>S2017GTOT</t>
  </si>
  <si>
    <t>S2017HTOG</t>
  </si>
  <si>
    <t>S2017HTOT</t>
  </si>
  <si>
    <t>S2017LTOG</t>
  </si>
  <si>
    <t>S2017LTOT</t>
  </si>
  <si>
    <t>S2017NTOG</t>
  </si>
  <si>
    <t>S2017NTOT</t>
  </si>
  <si>
    <t>S2017RTOG</t>
  </si>
  <si>
    <t>S2017RTOT</t>
  </si>
  <si>
    <t>S2017STOG</t>
  </si>
  <si>
    <t>S2017STOT</t>
  </si>
  <si>
    <t>S2017TTOG</t>
  </si>
  <si>
    <t>S2017TTOT</t>
  </si>
  <si>
    <t>S2017VTOG</t>
  </si>
  <si>
    <t>S2017VTOT</t>
  </si>
  <si>
    <t>S2017WTOG</t>
  </si>
  <si>
    <t>S2017WTOT</t>
  </si>
  <si>
    <t>S2017YTOG</t>
  </si>
  <si>
    <t>S2017YTOT</t>
  </si>
  <si>
    <t>S2017ZTOG</t>
  </si>
  <si>
    <t>S2017ZTOT</t>
  </si>
  <si>
    <t>S2017AGNS</t>
  </si>
  <si>
    <t>S2017BGNS</t>
  </si>
  <si>
    <t>S2017FGNS</t>
  </si>
  <si>
    <t>S2017GGNS</t>
  </si>
  <si>
    <t>S2017HGNS</t>
  </si>
  <si>
    <t>S2017LGNS</t>
  </si>
  <si>
    <t>S2017NGNS</t>
  </si>
  <si>
    <t>S2017RGNS</t>
  </si>
  <si>
    <t>S2017SGNS</t>
  </si>
  <si>
    <t>S2017TGNS</t>
  </si>
  <si>
    <t>S2017VGNS</t>
  </si>
  <si>
    <t>S2017WGNS</t>
  </si>
  <si>
    <t>S2017YGNS</t>
  </si>
  <si>
    <t>S2017ZGNS</t>
  </si>
  <si>
    <t>S20172ALL</t>
  </si>
  <si>
    <t>S20173ALL</t>
  </si>
  <si>
    <t>S20177ALL</t>
  </si>
  <si>
    <t>S2017AALL</t>
  </si>
  <si>
    <t>S2017BALL</t>
  </si>
  <si>
    <t>S2017FALL</t>
  </si>
  <si>
    <t>S2017GALL</t>
  </si>
  <si>
    <t>S2017HALL</t>
  </si>
  <si>
    <t>S2017LALL</t>
  </si>
  <si>
    <t>S2017NALL</t>
  </si>
  <si>
    <t>S2017RALL</t>
  </si>
  <si>
    <t>S2017SALL</t>
  </si>
  <si>
    <t>S2017TALL</t>
  </si>
  <si>
    <t>S2017VALL</t>
  </si>
  <si>
    <t>S2017WALL</t>
  </si>
  <si>
    <t>S2017YALL</t>
  </si>
  <si>
    <t>S2017ZALL</t>
  </si>
  <si>
    <t>S2017PADP</t>
  </si>
  <si>
    <t>S2017PGDP</t>
  </si>
  <si>
    <t>S2017PHOS</t>
  </si>
  <si>
    <t>S2017PPDS</t>
  </si>
  <si>
    <t>S2017PVDP</t>
  </si>
  <si>
    <t>S2017PTOG</t>
  </si>
  <si>
    <t>S2017PTOT</t>
  </si>
  <si>
    <t>S2017PGNS</t>
  </si>
  <si>
    <t>S2017PALL</t>
  </si>
  <si>
    <t>M2018E1ADP</t>
  </si>
  <si>
    <t>M2018E1GDP</t>
  </si>
  <si>
    <t>M2018E1HOS</t>
  </si>
  <si>
    <t>M2018E1PDS</t>
  </si>
  <si>
    <t>M2018E1VDP</t>
  </si>
  <si>
    <t>M2018N1ADP</t>
  </si>
  <si>
    <t>M2018N1GDP</t>
  </si>
  <si>
    <t>M2018N1HOS</t>
  </si>
  <si>
    <t>M2018N1PDS</t>
  </si>
  <si>
    <t>M2018N1VDP</t>
  </si>
  <si>
    <t>M2018O1HOS</t>
  </si>
  <si>
    <t>M2018W1ADP</t>
  </si>
  <si>
    <t>M2018W1GDP</t>
  </si>
  <si>
    <t>M2018W1HOS</t>
  </si>
  <si>
    <t>M2018W1PDS</t>
  </si>
  <si>
    <t>M2018W1VDP</t>
  </si>
  <si>
    <t>M2018E1TOG</t>
  </si>
  <si>
    <t>M2018E1TOT</t>
  </si>
  <si>
    <t>M2018N1TOG</t>
  </si>
  <si>
    <t>M2018N1TOT</t>
  </si>
  <si>
    <t>M2018O1TOT</t>
  </si>
  <si>
    <t>M2018W1TOG</t>
  </si>
  <si>
    <t>M2018W1TOT</t>
  </si>
  <si>
    <t>M2018E1GNS</t>
  </si>
  <si>
    <t>M2018N1GNS</t>
  </si>
  <si>
    <t>M2018W1GNS</t>
  </si>
  <si>
    <t>M2018E1ALL</t>
  </si>
  <si>
    <t>M2018N1ALL</t>
  </si>
  <si>
    <t>M2018O1ALL</t>
  </si>
  <si>
    <t>M2018W1ALL</t>
  </si>
  <si>
    <t>M20182HOS</t>
  </si>
  <si>
    <t>M20187HOS</t>
  </si>
  <si>
    <t>M2018AADP</t>
  </si>
  <si>
    <t>M2018AGDP</t>
  </si>
  <si>
    <t>M2018AHOS</t>
  </si>
  <si>
    <t>M2018APDS</t>
  </si>
  <si>
    <t>M2018AVDP</t>
  </si>
  <si>
    <t>M2018BADP</t>
  </si>
  <si>
    <t>M2018BGDP</t>
  </si>
  <si>
    <t>M2018BPDS</t>
  </si>
  <si>
    <t>M2018BVDP</t>
  </si>
  <si>
    <t>M2018FADP</t>
  </si>
  <si>
    <t>M2018FGDP</t>
  </si>
  <si>
    <t>M2018FHOS</t>
  </si>
  <si>
    <t>M2018FPDS</t>
  </si>
  <si>
    <t>M2018FVDP</t>
  </si>
  <si>
    <t>M2018GADP</t>
  </si>
  <si>
    <t>M2018GGDP</t>
  </si>
  <si>
    <t>M2018GHOS</t>
  </si>
  <si>
    <t>M2018GPDS</t>
  </si>
  <si>
    <t>M2018GVDP</t>
  </si>
  <si>
    <t>M2018HADP</t>
  </si>
  <si>
    <t>M2018HGDP</t>
  </si>
  <si>
    <t>M2018HHOS</t>
  </si>
  <si>
    <t>M2018HPDS</t>
  </si>
  <si>
    <t>M2018HVDP</t>
  </si>
  <si>
    <t>M2018LADP</t>
  </si>
  <si>
    <t>M2018LGDP</t>
  </si>
  <si>
    <t>M2018LHOS</t>
  </si>
  <si>
    <t>M2018LPDS</t>
  </si>
  <si>
    <t>M2018LVDP</t>
  </si>
  <si>
    <t>M2018NADP</t>
  </si>
  <si>
    <t>M2018NGDP</t>
  </si>
  <si>
    <t>M2018NHOS</t>
  </si>
  <si>
    <t>M2018NPDS</t>
  </si>
  <si>
    <t>M2018NVDP</t>
  </si>
  <si>
    <t>M2018RGDP</t>
  </si>
  <si>
    <t>M2018RPDS</t>
  </si>
  <si>
    <t>M2018SADP</t>
  </si>
  <si>
    <t>M2018SGDP</t>
  </si>
  <si>
    <t>M2018SHOS</t>
  </si>
  <si>
    <t>M2018SPDS</t>
  </si>
  <si>
    <t>M2018SVDP</t>
  </si>
  <si>
    <t>M2018TADP</t>
  </si>
  <si>
    <t>M2018TGDP</t>
  </si>
  <si>
    <t>M2018THOS</t>
  </si>
  <si>
    <t>M2018TPDS</t>
  </si>
  <si>
    <t>M2018TVDP</t>
  </si>
  <si>
    <t>M2018VADP</t>
  </si>
  <si>
    <t>M2018VGDP</t>
  </si>
  <si>
    <t>M2018VHOS</t>
  </si>
  <si>
    <t>M2018VPDS</t>
  </si>
  <si>
    <t>M2018VVDP</t>
  </si>
  <si>
    <t>M2018WADP</t>
  </si>
  <si>
    <t>M2018WGDP</t>
  </si>
  <si>
    <t>M2018WHOS</t>
  </si>
  <si>
    <t>M2018WPDS</t>
  </si>
  <si>
    <t>M2018WVDP</t>
  </si>
  <si>
    <t>M2018YADP</t>
  </si>
  <si>
    <t>M2018YGDP</t>
  </si>
  <si>
    <t>M2018YHOS</t>
  </si>
  <si>
    <t>M2018YPDS</t>
  </si>
  <si>
    <t>M2018YVDP</t>
  </si>
  <si>
    <t>M2018ZADP</t>
  </si>
  <si>
    <t>M2018ZGDP</t>
  </si>
  <si>
    <t>M2018ZPDS</t>
  </si>
  <si>
    <t>M20182TOT</t>
  </si>
  <si>
    <t>M20187TOT</t>
  </si>
  <si>
    <t>M2018ATOG</t>
  </si>
  <si>
    <t>M2018ATOT</t>
  </si>
  <si>
    <t>M2018BTOG</t>
  </si>
  <si>
    <t>M2018BTOT</t>
  </si>
  <si>
    <t>M2018FTOG</t>
  </si>
  <si>
    <t>M2018FTOT</t>
  </si>
  <si>
    <t>M2018GTOG</t>
  </si>
  <si>
    <t>M2018GTOT</t>
  </si>
  <si>
    <t>M2018HTOG</t>
  </si>
  <si>
    <t>M2018HTOT</t>
  </si>
  <si>
    <t>M2018LTOG</t>
  </si>
  <si>
    <t>M2018LTOT</t>
  </si>
  <si>
    <t>M2018NTOG</t>
  </si>
  <si>
    <t>M2018NTOT</t>
  </si>
  <si>
    <t>M2018RTOG</t>
  </si>
  <si>
    <t>M2018RTOT</t>
  </si>
  <si>
    <t>M2018STOG</t>
  </si>
  <si>
    <t>M2018STOT</t>
  </si>
  <si>
    <t>M2018TTOG</t>
  </si>
  <si>
    <t>M2018TTOT</t>
  </si>
  <si>
    <t>M2018VTOG</t>
  </si>
  <si>
    <t>M2018VTOT</t>
  </si>
  <si>
    <t>M2018WTOG</t>
  </si>
  <si>
    <t>M2018WTOT</t>
  </si>
  <si>
    <t>M2018YTOG</t>
  </si>
  <si>
    <t>M2018YTOT</t>
  </si>
  <si>
    <t>M2018ZTOG</t>
  </si>
  <si>
    <t>M2018ZTOT</t>
  </si>
  <si>
    <t>M2018AGNS</t>
  </si>
  <si>
    <t>M2018BGNS</t>
  </si>
  <si>
    <t>M2018FGNS</t>
  </si>
  <si>
    <t>M2018GGNS</t>
  </si>
  <si>
    <t>M2018HGNS</t>
  </si>
  <si>
    <t>M2018LGNS</t>
  </si>
  <si>
    <t>M2018NGNS</t>
  </si>
  <si>
    <t>M2018RGNS</t>
  </si>
  <si>
    <t>M2018SGNS</t>
  </si>
  <si>
    <t>M2018TGNS</t>
  </si>
  <si>
    <t>M2018VGNS</t>
  </si>
  <si>
    <t>M2018WGNS</t>
  </si>
  <si>
    <t>M2018YGNS</t>
  </si>
  <si>
    <t>M2018ZGNS</t>
  </si>
  <si>
    <t>M20182ALL</t>
  </si>
  <si>
    <t>M20187ALL</t>
  </si>
  <si>
    <t>M2018AALL</t>
  </si>
  <si>
    <t>M2018BALL</t>
  </si>
  <si>
    <t>M2018FALL</t>
  </si>
  <si>
    <t>M2018GALL</t>
  </si>
  <si>
    <t>M2018HALL</t>
  </si>
  <si>
    <t>M2018LALL</t>
  </si>
  <si>
    <t>M2018NALL</t>
  </si>
  <si>
    <t>M2018RALL</t>
  </si>
  <si>
    <t>M2018SALL</t>
  </si>
  <si>
    <t>M2018TALL</t>
  </si>
  <si>
    <t>M2018VALL</t>
  </si>
  <si>
    <t>M2018WALL</t>
  </si>
  <si>
    <t>M2018YALL</t>
  </si>
  <si>
    <t>M2018ZALL</t>
  </si>
  <si>
    <t>M2018PADP</t>
  </si>
  <si>
    <t>M2018PGDP</t>
  </si>
  <si>
    <t>M2018PHOS</t>
  </si>
  <si>
    <t>M2018PPDS</t>
  </si>
  <si>
    <t>M2018PVDP</t>
  </si>
  <si>
    <t>M2018PTOG</t>
  </si>
  <si>
    <t>M2018PTOT</t>
  </si>
  <si>
    <t>M2018PGNS</t>
  </si>
  <si>
    <t>M2018PALL</t>
  </si>
  <si>
    <t>S2018E1ADP</t>
  </si>
  <si>
    <t>S2018E1GDP</t>
  </si>
  <si>
    <t>S2018E1HOS</t>
  </si>
  <si>
    <t>S2018E1PDS</t>
  </si>
  <si>
    <t>S2018E1VDP</t>
  </si>
  <si>
    <t>S2018N1ADP</t>
  </si>
  <si>
    <t>S2018N1GDP</t>
  </si>
  <si>
    <t>S2018N1HOS</t>
  </si>
  <si>
    <t>S2018N1PDS</t>
  </si>
  <si>
    <t>S2018N1VDP</t>
  </si>
  <si>
    <t>S2018O1HOS</t>
  </si>
  <si>
    <t>S2018W1ADP</t>
  </si>
  <si>
    <t>S2018W1GDP</t>
  </si>
  <si>
    <t>S2018W1HOS</t>
  </si>
  <si>
    <t>S2018W1PDS</t>
  </si>
  <si>
    <t>S2018W1VDP</t>
  </si>
  <si>
    <t>S2018E1TOG</t>
  </si>
  <si>
    <t>S2018E1TOT</t>
  </si>
  <si>
    <t>S2018N1TOG</t>
  </si>
  <si>
    <t>S2018N1TOT</t>
  </si>
  <si>
    <t>S2018O1TOT</t>
  </si>
  <si>
    <t>S2018W1TOG</t>
  </si>
  <si>
    <t>S2018W1TOT</t>
  </si>
  <si>
    <t>S2018E1GNS</t>
  </si>
  <si>
    <t>S2018N1GNS</t>
  </si>
  <si>
    <t>S2018W1GNS</t>
  </si>
  <si>
    <t>S2018E1ALL</t>
  </si>
  <si>
    <t>S2018N1ALL</t>
  </si>
  <si>
    <t>S2018O1ALL</t>
  </si>
  <si>
    <t>S2018W1ALL</t>
  </si>
  <si>
    <t>S20182HOS</t>
  </si>
  <si>
    <t>S20187HOS</t>
  </si>
  <si>
    <t>S2018AADP</t>
  </si>
  <si>
    <t>S2018AGDP</t>
  </si>
  <si>
    <t>S2018AHOS</t>
  </si>
  <si>
    <t>S2018APDS</t>
  </si>
  <si>
    <t>S2018AVDP</t>
  </si>
  <si>
    <t>S2018BADP</t>
  </si>
  <si>
    <t>S2018BGDP</t>
  </si>
  <si>
    <t>S2018BPDS</t>
  </si>
  <si>
    <t>S2018BVDP</t>
  </si>
  <si>
    <t>S2018FADP</t>
  </si>
  <si>
    <t>S2018FGDP</t>
  </si>
  <si>
    <t>S2018FHOS</t>
  </si>
  <si>
    <t>S2018FPDS</t>
  </si>
  <si>
    <t>S2018FVDP</t>
  </si>
  <si>
    <t>S2018GADP</t>
  </si>
  <si>
    <t>S2018GGDP</t>
  </si>
  <si>
    <t>S2018GHOS</t>
  </si>
  <si>
    <t>S2018GPDS</t>
  </si>
  <si>
    <t>S2018GVDP</t>
  </si>
  <si>
    <t>S2018HADP</t>
  </si>
  <si>
    <t>S2018HGDP</t>
  </si>
  <si>
    <t>S2018HHOS</t>
  </si>
  <si>
    <t>S2018HPDS</t>
  </si>
  <si>
    <t>S2018HVDP</t>
  </si>
  <si>
    <t>S2018LADP</t>
  </si>
  <si>
    <t>S2018LGDP</t>
  </si>
  <si>
    <t>S2018LHOS</t>
  </si>
  <si>
    <t>S2018LPDS</t>
  </si>
  <si>
    <t>S2018LVDP</t>
  </si>
  <si>
    <t>S2018NADP</t>
  </si>
  <si>
    <t>S2018NGDP</t>
  </si>
  <si>
    <t>S2018NHOS</t>
  </si>
  <si>
    <t>S2018NPDS</t>
  </si>
  <si>
    <t>S2018NVDP</t>
  </si>
  <si>
    <t>S2018RGDP</t>
  </si>
  <si>
    <t>S2018RPDS</t>
  </si>
  <si>
    <t>S2018RVDP</t>
  </si>
  <si>
    <t>S2018SADP</t>
  </si>
  <si>
    <t>S2018SGDP</t>
  </si>
  <si>
    <t>S2018SHOS</t>
  </si>
  <si>
    <t>S2018SPDS</t>
  </si>
  <si>
    <t>S2018SVDP</t>
  </si>
  <si>
    <t>S2018TADP</t>
  </si>
  <si>
    <t>S2018TGDP</t>
  </si>
  <si>
    <t>S2018THOS</t>
  </si>
  <si>
    <t>S2018TPDS</t>
  </si>
  <si>
    <t>S2018TVDP</t>
  </si>
  <si>
    <t>S2018VADP</t>
  </si>
  <si>
    <t>S2018VGDP</t>
  </si>
  <si>
    <t>S2018VHOS</t>
  </si>
  <si>
    <t>S2018VPDS</t>
  </si>
  <si>
    <t>S2018VVDP</t>
  </si>
  <si>
    <t>S2018WADP</t>
  </si>
  <si>
    <t>S2018WGDP</t>
  </si>
  <si>
    <t>S2018WHOS</t>
  </si>
  <si>
    <t>S2018WPDS</t>
  </si>
  <si>
    <t>S2018WVDP</t>
  </si>
  <si>
    <t>S2018YADP</t>
  </si>
  <si>
    <t>S2018YGDP</t>
  </si>
  <si>
    <t>S2018YHOS</t>
  </si>
  <si>
    <t>S2018YPDS</t>
  </si>
  <si>
    <t>S2018YVDP</t>
  </si>
  <si>
    <t>S2018ZGDP</t>
  </si>
  <si>
    <t>S2018ZHOS</t>
  </si>
  <si>
    <t>S2018ZPDS</t>
  </si>
  <si>
    <t>S20182TOT</t>
  </si>
  <si>
    <t>S20187TOT</t>
  </si>
  <si>
    <t>S2018ATOG</t>
  </si>
  <si>
    <t>S2018ATOT</t>
  </si>
  <si>
    <t>S2018BTOG</t>
  </si>
  <si>
    <t>S2018BTOT</t>
  </si>
  <si>
    <t>S2018FTOG</t>
  </si>
  <si>
    <t>S2018FTOT</t>
  </si>
  <si>
    <t>S2018GTOG</t>
  </si>
  <si>
    <t>S2018GTOT</t>
  </si>
  <si>
    <t>S2018HTOG</t>
  </si>
  <si>
    <t>S2018HTOT</t>
  </si>
  <si>
    <t>S2018LTOG</t>
  </si>
  <si>
    <t>S2018LTOT</t>
  </si>
  <si>
    <t>S2018NTOG</t>
  </si>
  <si>
    <t>S2018NTOT</t>
  </si>
  <si>
    <t>S2018RTOG</t>
  </si>
  <si>
    <t>S2018RTOT</t>
  </si>
  <si>
    <t>S2018STOG</t>
  </si>
  <si>
    <t>S2018STOT</t>
  </si>
  <si>
    <t>S2018TTOG</t>
  </si>
  <si>
    <t>S2018TTOT</t>
  </si>
  <si>
    <t>S2018VTOG</t>
  </si>
  <si>
    <t>S2018VTOT</t>
  </si>
  <si>
    <t>S2018WTOG</t>
  </si>
  <si>
    <t>S2018WTOT</t>
  </si>
  <si>
    <t>S2018YTOG</t>
  </si>
  <si>
    <t>S2018YTOT</t>
  </si>
  <si>
    <t>S2018ZTOG</t>
  </si>
  <si>
    <t>S2018ZTOT</t>
  </si>
  <si>
    <t>S2018AGNS</t>
  </si>
  <si>
    <t>S2018BGNS</t>
  </si>
  <si>
    <t>S2018FGNS</t>
  </si>
  <si>
    <t>S2018GGNS</t>
  </si>
  <si>
    <t>S2018HGNS</t>
  </si>
  <si>
    <t>S2018LGNS</t>
  </si>
  <si>
    <t>S2018NGNS</t>
  </si>
  <si>
    <t>S2018RGNS</t>
  </si>
  <si>
    <t>S2018SGNS</t>
  </si>
  <si>
    <t>S2018TGNS</t>
  </si>
  <si>
    <t>S2018VGNS</t>
  </si>
  <si>
    <t>S2018WGNS</t>
  </si>
  <si>
    <t>S2018YGNS</t>
  </si>
  <si>
    <t>S2018ZGNS</t>
  </si>
  <si>
    <t>S20182ALL</t>
  </si>
  <si>
    <t>S20187ALL</t>
  </si>
  <si>
    <t>S2018AALL</t>
  </si>
  <si>
    <t>S2018BALL</t>
  </si>
  <si>
    <t>S2018FALL</t>
  </si>
  <si>
    <t>S2018GALL</t>
  </si>
  <si>
    <t>S2018HALL</t>
  </si>
  <si>
    <t>S2018LALL</t>
  </si>
  <si>
    <t>S2018NALL</t>
  </si>
  <si>
    <t>S2018RALL</t>
  </si>
  <si>
    <t>S2018SALL</t>
  </si>
  <si>
    <t>S2018TALL</t>
  </si>
  <si>
    <t>S2018VALL</t>
  </si>
  <si>
    <t>S2018WALL</t>
  </si>
  <si>
    <t>S2018YALL</t>
  </si>
  <si>
    <t>S2018ZALL</t>
  </si>
  <si>
    <t>S2018PADP</t>
  </si>
  <si>
    <t>S2018PGDP</t>
  </si>
  <si>
    <t>S2018PHOS</t>
  </si>
  <si>
    <t>S2018PPDS</t>
  </si>
  <si>
    <t>S2018PVDP</t>
  </si>
  <si>
    <t>S2018PTOG</t>
  </si>
  <si>
    <t>S2018PTOT</t>
  </si>
  <si>
    <t>S2018PGNS</t>
  </si>
  <si>
    <t>S2018PALL</t>
  </si>
  <si>
    <t>30th September 2018</t>
  </si>
  <si>
    <t>S2018</t>
  </si>
  <si>
    <t>31st March 2019</t>
  </si>
  <si>
    <t>M2019</t>
  </si>
  <si>
    <t>M2019E1ADP</t>
  </si>
  <si>
    <t>M2019E1GDP</t>
  </si>
  <si>
    <t>M2019E1HOS</t>
  </si>
  <si>
    <t>M2019E1PDS</t>
  </si>
  <si>
    <t>M2019E1VDP</t>
  </si>
  <si>
    <t>M2019N1ADP</t>
  </si>
  <si>
    <t>M2019N1GDP</t>
  </si>
  <si>
    <t>M2019N1HOS</t>
  </si>
  <si>
    <t>M2019N1PDS</t>
  </si>
  <si>
    <t>M2019N1VDP</t>
  </si>
  <si>
    <t>M2019O1GDP</t>
  </si>
  <si>
    <t>M2019O1HOS</t>
  </si>
  <si>
    <t>M2019VDP</t>
  </si>
  <si>
    <t>M2019W1ADP</t>
  </si>
  <si>
    <t>M2019W1GDP</t>
  </si>
  <si>
    <t>M2019W1HOS</t>
  </si>
  <si>
    <t>M2019W1PDS</t>
  </si>
  <si>
    <t>M2019W1VDP</t>
  </si>
  <si>
    <t>M2019E1TOG</t>
  </si>
  <si>
    <t>M2019E1TOT</t>
  </si>
  <si>
    <t>M2019N1TOG</t>
  </si>
  <si>
    <t>M2019N1TOT</t>
  </si>
  <si>
    <t>M2019O1TOG</t>
  </si>
  <si>
    <t>M2019O1TOT</t>
  </si>
  <si>
    <t>M2019TOG</t>
  </si>
  <si>
    <t>M2019W1TOG</t>
  </si>
  <si>
    <t>M2019W1TOT</t>
  </si>
  <si>
    <t>M2019E1GNS</t>
  </si>
  <si>
    <t>M2019GNS</t>
  </si>
  <si>
    <t>M2019N1GNS</t>
  </si>
  <si>
    <t>M2019O1GNS</t>
  </si>
  <si>
    <t>M2019W1GNS</t>
  </si>
  <si>
    <t>M2019ALL</t>
  </si>
  <si>
    <t>M2019E1ALL</t>
  </si>
  <si>
    <t>M2019N1ALL</t>
  </si>
  <si>
    <t>M2019O1ALL</t>
  </si>
  <si>
    <t>M2019W1ALL</t>
  </si>
  <si>
    <t>M20192HOS</t>
  </si>
  <si>
    <t>M20193HOS</t>
  </si>
  <si>
    <t>M20197HOS</t>
  </si>
  <si>
    <t>M2019AADP</t>
  </si>
  <si>
    <t>M2019AGDP</t>
  </si>
  <si>
    <t>M2019AHOS</t>
  </si>
  <si>
    <t>M2019APDS</t>
  </si>
  <si>
    <t>M2019AVDP</t>
  </si>
  <si>
    <t>M2019BADP</t>
  </si>
  <si>
    <t>M2019BGDP</t>
  </si>
  <si>
    <t>M2019BPDS</t>
  </si>
  <si>
    <t>M2019BVDP</t>
  </si>
  <si>
    <t>M2019FADP</t>
  </si>
  <si>
    <t>M2019FGDP</t>
  </si>
  <si>
    <t>M2019FHOS</t>
  </si>
  <si>
    <t>M2019FPDS</t>
  </si>
  <si>
    <t>M2019FVDP</t>
  </si>
  <si>
    <t>M2019GADP</t>
  </si>
  <si>
    <t>M2019GGDP</t>
  </si>
  <si>
    <t>M2019GHOS</t>
  </si>
  <si>
    <t>M2019GPDS</t>
  </si>
  <si>
    <t>M2019GVDP</t>
  </si>
  <si>
    <t>M2019HADP</t>
  </si>
  <si>
    <t>M2019HGDP</t>
  </si>
  <si>
    <t>M2019HHOS</t>
  </si>
  <si>
    <t>M2019HPDS</t>
  </si>
  <si>
    <t>M2019HVDP</t>
  </si>
  <si>
    <t>M2019LADP</t>
  </si>
  <si>
    <t>M2019LGDP</t>
  </si>
  <si>
    <t>M2019LHOS</t>
  </si>
  <si>
    <t>M2019LPDS</t>
  </si>
  <si>
    <t>M2019LVDP</t>
  </si>
  <si>
    <t>M2019NADP</t>
  </si>
  <si>
    <t>M2019NGDP</t>
  </si>
  <si>
    <t>M2019NHOS</t>
  </si>
  <si>
    <t>M2019NPDS</t>
  </si>
  <si>
    <t>M2019NVDP</t>
  </si>
  <si>
    <t>M2019RGDP</t>
  </si>
  <si>
    <t>M2019RPDS</t>
  </si>
  <si>
    <t>M2019RVDP</t>
  </si>
  <si>
    <t>M2019SADP</t>
  </si>
  <si>
    <t>M2019SGDP</t>
  </si>
  <si>
    <t>M2019SHOS</t>
  </si>
  <si>
    <t>M2019SPDS</t>
  </si>
  <si>
    <t>M2019SVDP</t>
  </si>
  <si>
    <t>M2019TADP</t>
  </si>
  <si>
    <t>M2019TGDP</t>
  </si>
  <si>
    <t>M2019THOS</t>
  </si>
  <si>
    <t>M2019TPDS</t>
  </si>
  <si>
    <t>M2019TVDP</t>
  </si>
  <si>
    <t>M2019VADP</t>
  </si>
  <si>
    <t>M2019VGDP</t>
  </si>
  <si>
    <t>M2019VHOS</t>
  </si>
  <si>
    <t>M2019VPDS</t>
  </si>
  <si>
    <t>M2019VVDP</t>
  </si>
  <si>
    <t>M2019WADP</t>
  </si>
  <si>
    <t>M2019WGDP</t>
  </si>
  <si>
    <t>M2019WHOS</t>
  </si>
  <si>
    <t>M2019WPDS</t>
  </si>
  <si>
    <t>M2019WVDP</t>
  </si>
  <si>
    <t>M2019XGDP</t>
  </si>
  <si>
    <t>M2019YADP</t>
  </si>
  <si>
    <t>M2019YGDP</t>
  </si>
  <si>
    <t>M2019YHOS</t>
  </si>
  <si>
    <t>M2019YPDS</t>
  </si>
  <si>
    <t>M2019YVDP</t>
  </si>
  <si>
    <t>M2019ZGDP</t>
  </si>
  <si>
    <t>M2019ZPDS</t>
  </si>
  <si>
    <t>M20192TOT</t>
  </si>
  <si>
    <t>M20193TOT</t>
  </si>
  <si>
    <t>M20197TOT</t>
  </si>
  <si>
    <t>M2019ATOG</t>
  </si>
  <si>
    <t>M2019ATOT</t>
  </si>
  <si>
    <t>M2019BTOG</t>
  </si>
  <si>
    <t>M2019BTOT</t>
  </si>
  <si>
    <t>M2019FTOG</t>
  </si>
  <si>
    <t>M2019FTOT</t>
  </si>
  <si>
    <t>M2019GTOG</t>
  </si>
  <si>
    <t>M2019GTOT</t>
  </si>
  <si>
    <t>M2019HTOG</t>
  </si>
  <si>
    <t>M2019HTOT</t>
  </si>
  <si>
    <t>M2019LTOG</t>
  </si>
  <si>
    <t>M2019LTOT</t>
  </si>
  <si>
    <t>M2019NTOG</t>
  </si>
  <si>
    <t>M2019NTOT</t>
  </si>
  <si>
    <t>M2019RTOG</t>
  </si>
  <si>
    <t>M2019RTOT</t>
  </si>
  <si>
    <t>M2019STOG</t>
  </si>
  <si>
    <t>M2019STOT</t>
  </si>
  <si>
    <t>M2019TTOG</t>
  </si>
  <si>
    <t>M2019TTOT</t>
  </si>
  <si>
    <t>M2019VTOG</t>
  </si>
  <si>
    <t>M2019VTOT</t>
  </si>
  <si>
    <t>M2019WTOG</t>
  </si>
  <si>
    <t>M2019WTOT</t>
  </si>
  <si>
    <t>M2019XTOG</t>
  </si>
  <si>
    <t>M2019YTOG</t>
  </si>
  <si>
    <t>M2019YTOT</t>
  </si>
  <si>
    <t>M2019ZTOG</t>
  </si>
  <si>
    <t>M2019ZTOT</t>
  </si>
  <si>
    <t>M2019AGNS</t>
  </si>
  <si>
    <t>M2019BGNS</t>
  </si>
  <si>
    <t>M2019FGNS</t>
  </si>
  <si>
    <t>M2019GGNS</t>
  </si>
  <si>
    <t>M2019HGNS</t>
  </si>
  <si>
    <t>M2019LGNS</t>
  </si>
  <si>
    <t>M2019NGNS</t>
  </si>
  <si>
    <t>M2019RGNS</t>
  </si>
  <si>
    <t>M2019SGNS</t>
  </si>
  <si>
    <t>M2019TGNS</t>
  </si>
  <si>
    <t>M2019VGNS</t>
  </si>
  <si>
    <t>M2019WGNS</t>
  </si>
  <si>
    <t>M2019XGNS</t>
  </si>
  <si>
    <t>M2019YGNS</t>
  </si>
  <si>
    <t>M2019ZGNS</t>
  </si>
  <si>
    <t>M20192ALL</t>
  </si>
  <si>
    <t>M20193ALL</t>
  </si>
  <si>
    <t>M20197ALL</t>
  </si>
  <si>
    <t>M2019AALL</t>
  </si>
  <si>
    <t>M2019BALL</t>
  </si>
  <si>
    <t>M2019FALL</t>
  </si>
  <si>
    <t>M2019GALL</t>
  </si>
  <si>
    <t>M2019HALL</t>
  </si>
  <si>
    <t>M2019LALL</t>
  </si>
  <si>
    <t>M2019NALL</t>
  </si>
  <si>
    <t>M2019RALL</t>
  </si>
  <si>
    <t>M2019SALL</t>
  </si>
  <si>
    <t>M2019TALL</t>
  </si>
  <si>
    <t>M2019VALL</t>
  </si>
  <si>
    <t>M2019WALL</t>
  </si>
  <si>
    <t>M2019XALL</t>
  </si>
  <si>
    <t>M2019YALL</t>
  </si>
  <si>
    <t>M2019ZALL</t>
  </si>
  <si>
    <t>M2019P</t>
  </si>
  <si>
    <t>M2019PADP</t>
  </si>
  <si>
    <t>M2019PGDP</t>
  </si>
  <si>
    <t>M2019PHOS</t>
  </si>
  <si>
    <t>M2019PPDS</t>
  </si>
  <si>
    <t>M2019PVDP</t>
  </si>
  <si>
    <t>M2019PTOG</t>
  </si>
  <si>
    <t>M2019PTOT</t>
  </si>
  <si>
    <t>M2019PGNS</t>
  </si>
  <si>
    <t>M2019PALL</t>
  </si>
  <si>
    <t>2ADP</t>
  </si>
  <si>
    <t>2ALL</t>
  </si>
  <si>
    <t>2COM</t>
  </si>
  <si>
    <t>2GDP</t>
  </si>
  <si>
    <t>2GNS</t>
  </si>
  <si>
    <t>2HOS</t>
  </si>
  <si>
    <t>2PDS</t>
  </si>
  <si>
    <t>2SAL</t>
  </si>
  <si>
    <t>2SCG</t>
  </si>
  <si>
    <t>2TOG</t>
  </si>
  <si>
    <t>2VDP</t>
  </si>
  <si>
    <t>3ADP</t>
  </si>
  <si>
    <t>3ALL</t>
  </si>
  <si>
    <t>3COM</t>
  </si>
  <si>
    <t>3GDP</t>
  </si>
  <si>
    <t>3GNS</t>
  </si>
  <si>
    <t>3HOS</t>
  </si>
  <si>
    <t>3SAL</t>
  </si>
  <si>
    <t>3SCG</t>
  </si>
  <si>
    <t>3TOG</t>
  </si>
  <si>
    <t>3VDP</t>
  </si>
  <si>
    <t>7ADP</t>
  </si>
  <si>
    <t>7ALL</t>
  </si>
  <si>
    <t>7COM</t>
  </si>
  <si>
    <t>7GDP</t>
  </si>
  <si>
    <t>7GNS</t>
  </si>
  <si>
    <t>7HOS</t>
  </si>
  <si>
    <t>7PDS</t>
  </si>
  <si>
    <t>7SAL</t>
  </si>
  <si>
    <t>7SCG</t>
  </si>
  <si>
    <t>7TOG</t>
  </si>
  <si>
    <t>7VDP</t>
  </si>
  <si>
    <t>PADP</t>
  </si>
  <si>
    <t>PALL</t>
  </si>
  <si>
    <t>PCOM</t>
  </si>
  <si>
    <t>PGDP</t>
  </si>
  <si>
    <t>PGNS</t>
  </si>
  <si>
    <t>PHOS</t>
  </si>
  <si>
    <t>PPDS</t>
  </si>
  <si>
    <t>PSAL</t>
  </si>
  <si>
    <t>PSCG</t>
  </si>
  <si>
    <t>PTOG</t>
  </si>
  <si>
    <t>PVDP</t>
  </si>
  <si>
    <t>E1ADP</t>
  </si>
  <si>
    <t>E1ALL</t>
  </si>
  <si>
    <t>E1COM</t>
  </si>
  <si>
    <t>E1GDP</t>
  </si>
  <si>
    <t>E1GNS</t>
  </si>
  <si>
    <t>E1HOS</t>
  </si>
  <si>
    <t>E1PDS</t>
  </si>
  <si>
    <t>E1SAL</t>
  </si>
  <si>
    <t>E1SCG</t>
  </si>
  <si>
    <t>E1TOG</t>
  </si>
  <si>
    <t>E1VDP</t>
  </si>
  <si>
    <t>BADP</t>
  </si>
  <si>
    <t>BALL</t>
  </si>
  <si>
    <t>BCOM</t>
  </si>
  <si>
    <t>BGDP</t>
  </si>
  <si>
    <t>BGNS</t>
  </si>
  <si>
    <t>BHOS</t>
  </si>
  <si>
    <t>BPDS</t>
  </si>
  <si>
    <t>BSAL</t>
  </si>
  <si>
    <t>BSCG</t>
  </si>
  <si>
    <t>BTOG</t>
  </si>
  <si>
    <t>BVDP</t>
  </si>
  <si>
    <t>FADP</t>
  </si>
  <si>
    <t>FALL</t>
  </si>
  <si>
    <t>FCOM</t>
  </si>
  <si>
    <t>FGDP</t>
  </si>
  <si>
    <t>FGNS</t>
  </si>
  <si>
    <t>FHOS</t>
  </si>
  <si>
    <t>FPDS</t>
  </si>
  <si>
    <t>FSAL</t>
  </si>
  <si>
    <t>FSCG</t>
  </si>
  <si>
    <t>FTOG</t>
  </si>
  <si>
    <t>FVDP</t>
  </si>
  <si>
    <t>SADP</t>
  </si>
  <si>
    <t>SALL</t>
  </si>
  <si>
    <t>SCOM</t>
  </si>
  <si>
    <t>SGDP</t>
  </si>
  <si>
    <t>SGNS</t>
  </si>
  <si>
    <t>SHOS</t>
  </si>
  <si>
    <t>SPDS</t>
  </si>
  <si>
    <t>SSAL</t>
  </si>
  <si>
    <t>SSCG</t>
  </si>
  <si>
    <t>STOG</t>
  </si>
  <si>
    <t>SVDP</t>
  </si>
  <si>
    <t>N1ADP</t>
  </si>
  <si>
    <t>N1ALL</t>
  </si>
  <si>
    <t>N1COM</t>
  </si>
  <si>
    <t>N1GDP</t>
  </si>
  <si>
    <t>N1GNS</t>
  </si>
  <si>
    <t>N1HOS</t>
  </si>
  <si>
    <t>N1PDS</t>
  </si>
  <si>
    <t>N1SAL</t>
  </si>
  <si>
    <t>N1SCG</t>
  </si>
  <si>
    <t>N1TOG</t>
  </si>
  <si>
    <t>N1VDP</t>
  </si>
  <si>
    <t>HADP</t>
  </si>
  <si>
    <t>HALL</t>
  </si>
  <si>
    <t>HCOM</t>
  </si>
  <si>
    <t>HGDP</t>
  </si>
  <si>
    <t>HGNS</t>
  </si>
  <si>
    <t>HHOS</t>
  </si>
  <si>
    <t>HPDS</t>
  </si>
  <si>
    <t>HSAL</t>
  </si>
  <si>
    <t>HSCG</t>
  </si>
  <si>
    <t>HTOG</t>
  </si>
  <si>
    <t>HVDP</t>
  </si>
  <si>
    <t>NADP</t>
  </si>
  <si>
    <t>NALL</t>
  </si>
  <si>
    <t>NCOM</t>
  </si>
  <si>
    <t>NGDP</t>
  </si>
  <si>
    <t>NGNS</t>
  </si>
  <si>
    <t>NHOS</t>
  </si>
  <si>
    <t>NPDS</t>
  </si>
  <si>
    <t>NSAL</t>
  </si>
  <si>
    <t>NSCG</t>
  </si>
  <si>
    <t>NTOG</t>
  </si>
  <si>
    <t>NVDP</t>
  </si>
  <si>
    <t>RADP</t>
  </si>
  <si>
    <t>RALL</t>
  </si>
  <si>
    <t>RCOM</t>
  </si>
  <si>
    <t>RGDP</t>
  </si>
  <si>
    <t>RGNS</t>
  </si>
  <si>
    <t>RHOS</t>
  </si>
  <si>
    <t>RPDS</t>
  </si>
  <si>
    <t>RSAL</t>
  </si>
  <si>
    <t>RSCG</t>
  </si>
  <si>
    <t>RTOG</t>
  </si>
  <si>
    <t>RVDP</t>
  </si>
  <si>
    <t>TADP</t>
  </si>
  <si>
    <t>TALL</t>
  </si>
  <si>
    <t>TCOM</t>
  </si>
  <si>
    <t>TGDP</t>
  </si>
  <si>
    <t>TGNS</t>
  </si>
  <si>
    <t>THOS</t>
  </si>
  <si>
    <t>TPDS</t>
  </si>
  <si>
    <t>TSAL</t>
  </si>
  <si>
    <t>TSCG</t>
  </si>
  <si>
    <t>TTOG</t>
  </si>
  <si>
    <t>TVDP</t>
  </si>
  <si>
    <t>WADP</t>
  </si>
  <si>
    <t>WALL</t>
  </si>
  <si>
    <t>WCOM</t>
  </si>
  <si>
    <t>WGDP</t>
  </si>
  <si>
    <t>WGNS</t>
  </si>
  <si>
    <t>WHOS</t>
  </si>
  <si>
    <t>WPDS</t>
  </si>
  <si>
    <t>WSAL</t>
  </si>
  <si>
    <t>WSCG</t>
  </si>
  <si>
    <t>WTOG</t>
  </si>
  <si>
    <t>WVDP</t>
  </si>
  <si>
    <t>ZADP</t>
  </si>
  <si>
    <t>ZALL</t>
  </si>
  <si>
    <t>ZCOM</t>
  </si>
  <si>
    <t>ZGDP</t>
  </si>
  <si>
    <t>ZGNS</t>
  </si>
  <si>
    <t>ZHOS</t>
  </si>
  <si>
    <t>ZPDS</t>
  </si>
  <si>
    <t>ZSAL</t>
  </si>
  <si>
    <t>ZSCG</t>
  </si>
  <si>
    <t>ZTOG</t>
  </si>
  <si>
    <t>ZVDP</t>
  </si>
  <si>
    <t>W1ADP</t>
  </si>
  <si>
    <t>W1ALL</t>
  </si>
  <si>
    <t>W1COM</t>
  </si>
  <si>
    <t>W1GDP</t>
  </si>
  <si>
    <t>W1GNS</t>
  </si>
  <si>
    <t>W1HOS</t>
  </si>
  <si>
    <t>W1PDS</t>
  </si>
  <si>
    <t>W1SAL</t>
  </si>
  <si>
    <t>W1SCG</t>
  </si>
  <si>
    <t>W1TOG</t>
  </si>
  <si>
    <t>W1VDP</t>
  </si>
  <si>
    <t>AADP</t>
  </si>
  <si>
    <t>AALL</t>
  </si>
  <si>
    <t>ACOM</t>
  </si>
  <si>
    <t>AGDP</t>
  </si>
  <si>
    <t>AGNS</t>
  </si>
  <si>
    <t>AHOS</t>
  </si>
  <si>
    <t>APDS</t>
  </si>
  <si>
    <t>ASAL</t>
  </si>
  <si>
    <t>ASCG</t>
  </si>
  <si>
    <t>ATOG</t>
  </si>
  <si>
    <t>AVDP</t>
  </si>
  <si>
    <t>GADP</t>
  </si>
  <si>
    <t>GALL</t>
  </si>
  <si>
    <t>GCOM</t>
  </si>
  <si>
    <t>GGDP</t>
  </si>
  <si>
    <t>GGNS</t>
  </si>
  <si>
    <t>GHOS</t>
  </si>
  <si>
    <t>GPDS</t>
  </si>
  <si>
    <t>GSAL</t>
  </si>
  <si>
    <t>GSCG</t>
  </si>
  <si>
    <t>GTOG</t>
  </si>
  <si>
    <t>GVDP</t>
  </si>
  <si>
    <t>LADP</t>
  </si>
  <si>
    <t>LALL</t>
  </si>
  <si>
    <t>LCOM</t>
  </si>
  <si>
    <t>LGDP</t>
  </si>
  <si>
    <t>LGNS</t>
  </si>
  <si>
    <t>LHOS</t>
  </si>
  <si>
    <t>LPDS</t>
  </si>
  <si>
    <t>LSAL</t>
  </si>
  <si>
    <t>LSCG</t>
  </si>
  <si>
    <t>LTOG</t>
  </si>
  <si>
    <t>LVDP</t>
  </si>
  <si>
    <t>VADP</t>
  </si>
  <si>
    <t>VALL</t>
  </si>
  <si>
    <t>VCOM</t>
  </si>
  <si>
    <t>VGDP</t>
  </si>
  <si>
    <t>VGNS</t>
  </si>
  <si>
    <t>VHOS</t>
  </si>
  <si>
    <t>VPDS</t>
  </si>
  <si>
    <t>VSAL</t>
  </si>
  <si>
    <t>VSCG</t>
  </si>
  <si>
    <t>VTOG</t>
  </si>
  <si>
    <t>VVDP</t>
  </si>
  <si>
    <t>YADP</t>
  </si>
  <si>
    <t>YALL</t>
  </si>
  <si>
    <t>YCOM</t>
  </si>
  <si>
    <t>YGDP</t>
  </si>
  <si>
    <t>YGNS</t>
  </si>
  <si>
    <t>YHOS</t>
  </si>
  <si>
    <t>YPDS</t>
  </si>
  <si>
    <t>YSAL</t>
  </si>
  <si>
    <t>YSCG</t>
  </si>
  <si>
    <t>YTOG</t>
  </si>
  <si>
    <t>YVDP</t>
  </si>
  <si>
    <t>O1ADP</t>
  </si>
  <si>
    <t>O1ALL</t>
  </si>
  <si>
    <t>O1COM</t>
  </si>
  <si>
    <t>O1GDP</t>
  </si>
  <si>
    <t>O1GNS</t>
  </si>
  <si>
    <t>O1HOS</t>
  </si>
  <si>
    <t>O1PDS</t>
  </si>
  <si>
    <t>O1SAL</t>
  </si>
  <si>
    <t>O1SCG</t>
  </si>
  <si>
    <t>O1TOG</t>
  </si>
  <si>
    <t>O1VDP</t>
  </si>
  <si>
    <t>HB_code</t>
  </si>
  <si>
    <t>Dent_cat</t>
  </si>
  <si>
    <t>Vlookup_code</t>
  </si>
  <si>
    <t>num</t>
  </si>
  <si>
    <t>hbnum</t>
  </si>
  <si>
    <t>S2019</t>
  </si>
  <si>
    <t>age_gp</t>
  </si>
  <si>
    <t>a_20_24</t>
  </si>
  <si>
    <t>a_25_29</t>
  </si>
  <si>
    <t>a_30_34</t>
  </si>
  <si>
    <t>a_35_39</t>
  </si>
  <si>
    <t>a_40_44</t>
  </si>
  <si>
    <t>a_45_49</t>
  </si>
  <si>
    <t>a_50_54</t>
  </si>
  <si>
    <t>a_55_59</t>
  </si>
  <si>
    <t>a_60_64</t>
  </si>
  <si>
    <t>a_65plus</t>
  </si>
  <si>
    <t>Unknown</t>
  </si>
  <si>
    <t>HB Name</t>
  </si>
  <si>
    <t>HB Code</t>
  </si>
  <si>
    <t>HB Sort Order</t>
  </si>
  <si>
    <t>age_sort order</t>
  </si>
  <si>
    <t>S20192ALL</t>
  </si>
  <si>
    <t>S20192HOS</t>
  </si>
  <si>
    <t>S20193ALL</t>
  </si>
  <si>
    <t>S20193HOS</t>
  </si>
  <si>
    <t>S20197ALL</t>
  </si>
  <si>
    <t>S20197HOS</t>
  </si>
  <si>
    <t>S2019AALL</t>
  </si>
  <si>
    <t>S2019AGDP</t>
  </si>
  <si>
    <t>S2019AGNS</t>
  </si>
  <si>
    <t>S2019AHOS</t>
  </si>
  <si>
    <t>S2019APDS</t>
  </si>
  <si>
    <t>S2019ATOG</t>
  </si>
  <si>
    <t>S2019AVDP</t>
  </si>
  <si>
    <t>S2019BALL</t>
  </si>
  <si>
    <t>S2019BGDP</t>
  </si>
  <si>
    <t>S2019BGNS</t>
  </si>
  <si>
    <t>S2019BPDS</t>
  </si>
  <si>
    <t>S2019BTOG</t>
  </si>
  <si>
    <t>S2019BVDP</t>
  </si>
  <si>
    <t>S2019E1ALL</t>
  </si>
  <si>
    <t>S2019E1GDP</t>
  </si>
  <si>
    <t>S2019E1GNS</t>
  </si>
  <si>
    <t>S2019E1HOS</t>
  </si>
  <si>
    <t>S2019E1PDS</t>
  </si>
  <si>
    <t>S2019E1TOG</t>
  </si>
  <si>
    <t>S2019E1VDP</t>
  </si>
  <si>
    <t>S2019FALL</t>
  </si>
  <si>
    <t>S2019FGDP</t>
  </si>
  <si>
    <t>S2019FGNS</t>
  </si>
  <si>
    <t>S2019FHOS</t>
  </si>
  <si>
    <t>S2019FPDS</t>
  </si>
  <si>
    <t>S2019FTOG</t>
  </si>
  <si>
    <t>S2019FVDP</t>
  </si>
  <si>
    <t>S2019GALL</t>
  </si>
  <si>
    <t>S2019GGDP</t>
  </si>
  <si>
    <t>S2019GGNS</t>
  </si>
  <si>
    <t>S2019GHOS</t>
  </si>
  <si>
    <t>S2019GPDS</t>
  </si>
  <si>
    <t>S2019GTOG</t>
  </si>
  <si>
    <t>S2019GVDP</t>
  </si>
  <si>
    <t>S2019HALL</t>
  </si>
  <si>
    <t>S2019HGDP</t>
  </si>
  <si>
    <t>S2019HGNS</t>
  </si>
  <si>
    <t>S2019HHOS</t>
  </si>
  <si>
    <t>S2019HPDS</t>
  </si>
  <si>
    <t>S2019HTOG</t>
  </si>
  <si>
    <t>S2019HVDP</t>
  </si>
  <si>
    <t>S2019LALL</t>
  </si>
  <si>
    <t>S2019LGDP</t>
  </si>
  <si>
    <t>S2019LGNS</t>
  </si>
  <si>
    <t>S2019LHOS</t>
  </si>
  <si>
    <t>S2019LPDS</t>
  </si>
  <si>
    <t>S2019LTOG</t>
  </si>
  <si>
    <t>S2019LVDP</t>
  </si>
  <si>
    <t>S2019N1ALL</t>
  </si>
  <si>
    <t>S2019N1GDP</t>
  </si>
  <si>
    <t>S2019N1GNS</t>
  </si>
  <si>
    <t>S2019N1HOS</t>
  </si>
  <si>
    <t>S2019N1PDS</t>
  </si>
  <si>
    <t>S2019N1TOG</t>
  </si>
  <si>
    <t>S2019N1VDP</t>
  </si>
  <si>
    <t>S2019NALL</t>
  </si>
  <si>
    <t>S2019NGDP</t>
  </si>
  <si>
    <t>S2019NGNS</t>
  </si>
  <si>
    <t>S2019NHOS</t>
  </si>
  <si>
    <t>S2019NPDS</t>
  </si>
  <si>
    <t>S2019NTOG</t>
  </si>
  <si>
    <t>S2019NVDP</t>
  </si>
  <si>
    <t>S2019O1ALL</t>
  </si>
  <si>
    <t>S2019O1GDP</t>
  </si>
  <si>
    <t>S2019O1GNS</t>
  </si>
  <si>
    <t>S2019O1HOS</t>
  </si>
  <si>
    <t>S2019O1TOG</t>
  </si>
  <si>
    <t>S2019PALL</t>
  </si>
  <si>
    <t>S2019PGDP</t>
  </si>
  <si>
    <t>S2019PGNS</t>
  </si>
  <si>
    <t>S2019PHOS</t>
  </si>
  <si>
    <t>S2019PPDS</t>
  </si>
  <si>
    <t>S2019PTOG</t>
  </si>
  <si>
    <t>S2019PVDP</t>
  </si>
  <si>
    <t>S2019RALL</t>
  </si>
  <si>
    <t>S2019RGDP</t>
  </si>
  <si>
    <t>S2019RGNS</t>
  </si>
  <si>
    <t>S2019RPDS</t>
  </si>
  <si>
    <t>S2019RTOG</t>
  </si>
  <si>
    <t>S2019RVDP</t>
  </si>
  <si>
    <t>S2019SALL</t>
  </si>
  <si>
    <t>S2019SGDP</t>
  </si>
  <si>
    <t>S2019SGNS</t>
  </si>
  <si>
    <t>S2019SHOS</t>
  </si>
  <si>
    <t>S2019SPDS</t>
  </si>
  <si>
    <t>S2019STOG</t>
  </si>
  <si>
    <t>S2019SVDP</t>
  </si>
  <si>
    <t>S2019TALL</t>
  </si>
  <si>
    <t>S2019TGDP</t>
  </si>
  <si>
    <t>S2019TGNS</t>
  </si>
  <si>
    <t>S2019THOS</t>
  </si>
  <si>
    <t>S2019TPDS</t>
  </si>
  <si>
    <t>S2019TTOG</t>
  </si>
  <si>
    <t>S2019TVDP</t>
  </si>
  <si>
    <t>S2019VALL</t>
  </si>
  <si>
    <t>S2019VGDP</t>
  </si>
  <si>
    <t>S2019VGNS</t>
  </si>
  <si>
    <t>S2019VHOS</t>
  </si>
  <si>
    <t>S2019VPDS</t>
  </si>
  <si>
    <t>S2019VTOG</t>
  </si>
  <si>
    <t>S2019VVDP</t>
  </si>
  <si>
    <t>S2019W1ALL</t>
  </si>
  <si>
    <t>S2019W1GDP</t>
  </si>
  <si>
    <t>S2019W1GNS</t>
  </si>
  <si>
    <t>S2019W1HOS</t>
  </si>
  <si>
    <t>S2019W1PDS</t>
  </si>
  <si>
    <t>S2019W1TOG</t>
  </si>
  <si>
    <t>S2019W1VDP</t>
  </si>
  <si>
    <t>S2019WALL</t>
  </si>
  <si>
    <t>S2019WGDP</t>
  </si>
  <si>
    <t>S2019WGNS</t>
  </si>
  <si>
    <t>S2019WPDS</t>
  </si>
  <si>
    <t>S2019WTOG</t>
  </si>
  <si>
    <t>S2019YALL</t>
  </si>
  <si>
    <t>S2019YGDP</t>
  </si>
  <si>
    <t>S2019YGNS</t>
  </si>
  <si>
    <t>S2019YHOS</t>
  </si>
  <si>
    <t>S2019YPDS</t>
  </si>
  <si>
    <t>S2019YTOG</t>
  </si>
  <si>
    <t>S2019YVDP</t>
  </si>
  <si>
    <t>S2019ZALL</t>
  </si>
  <si>
    <t>S2019ZGDP</t>
  </si>
  <si>
    <t>S2019ZGNS</t>
  </si>
  <si>
    <t>S2019ZPDS</t>
  </si>
  <si>
    <t>S2019ZTOG</t>
  </si>
  <si>
    <t>NA</t>
  </si>
  <si>
    <t>30th September 2019</t>
  </si>
  <si>
    <t>S20192TOT</t>
  </si>
  <si>
    <t>S20193TOT</t>
  </si>
  <si>
    <t>S20197TOT</t>
  </si>
  <si>
    <t>S2019AADP</t>
  </si>
  <si>
    <t>S2019ATOT</t>
  </si>
  <si>
    <t>S2019BADP</t>
  </si>
  <si>
    <t>S2019BTOT</t>
  </si>
  <si>
    <t>S2019E1ADP</t>
  </si>
  <si>
    <t>S2019E1TOT</t>
  </si>
  <si>
    <t>S2019FADP</t>
  </si>
  <si>
    <t>S2019FTOT</t>
  </si>
  <si>
    <t>S2019GADP</t>
  </si>
  <si>
    <t>S2019GTOT</t>
  </si>
  <si>
    <t>S2019HADP</t>
  </si>
  <si>
    <t>S2019HTOT</t>
  </si>
  <si>
    <t>S2019LADP</t>
  </si>
  <si>
    <t>S2019LTOT</t>
  </si>
  <si>
    <t>S2019N1ADP</t>
  </si>
  <si>
    <t>S2019N1TOT</t>
  </si>
  <si>
    <t>S2019NADP</t>
  </si>
  <si>
    <t>S2019NTOT</t>
  </si>
  <si>
    <t>S2019O1TOT</t>
  </si>
  <si>
    <t>S2019PADP</t>
  </si>
  <si>
    <t>S2019PTOT</t>
  </si>
  <si>
    <t>S2019RTOT</t>
  </si>
  <si>
    <t>S2019SADP</t>
  </si>
  <si>
    <t>S2019STOT</t>
  </si>
  <si>
    <t>S2019TADP</t>
  </si>
  <si>
    <t>S2019TTOT</t>
  </si>
  <si>
    <t>S2019VADP</t>
  </si>
  <si>
    <t>S2019VTOT</t>
  </si>
  <si>
    <t>S2019W1ADP</t>
  </si>
  <si>
    <t>S2019W1TOT</t>
  </si>
  <si>
    <t>S2019WADP</t>
  </si>
  <si>
    <t>S2019WTOT</t>
  </si>
  <si>
    <t>S2019XALL</t>
  </si>
  <si>
    <t>S2019XGDP</t>
  </si>
  <si>
    <t>S2019XGNS</t>
  </si>
  <si>
    <t>S2019XTOG</t>
  </si>
  <si>
    <t>S2019YADP</t>
  </si>
  <si>
    <t>S2019YTOT</t>
  </si>
  <si>
    <t>S2019ZTOT</t>
  </si>
  <si>
    <t>2. Combined into the Public Dental Service from 1st January 2014</t>
  </si>
  <si>
    <t xml:space="preserve">3. Introduced in January 2014 and brings together the previously separate salaried and community dentists. </t>
  </si>
  <si>
    <r>
      <t>General Dental Service</t>
    </r>
    <r>
      <rPr>
        <vertAlign val="superscript"/>
        <sz val="12"/>
        <rFont val="Arial"/>
        <family val="2"/>
      </rPr>
      <t>1</t>
    </r>
  </si>
  <si>
    <r>
      <t>Non-salaried GDS dentists</t>
    </r>
    <r>
      <rPr>
        <vertAlign val="superscript"/>
        <sz val="12"/>
        <rFont val="Arial"/>
        <family val="2"/>
      </rPr>
      <t>1</t>
    </r>
    <r>
      <rPr>
        <sz val="12"/>
        <rFont val="Arial"/>
        <family val="2"/>
      </rPr>
      <t xml:space="preserve">           </t>
    </r>
  </si>
  <si>
    <r>
      <t>Salaried GDS dentists</t>
    </r>
    <r>
      <rPr>
        <vertAlign val="superscript"/>
        <sz val="12"/>
        <rFont val="Arial"/>
        <family val="2"/>
      </rPr>
      <t>2</t>
    </r>
  </si>
  <si>
    <r>
      <t>Community dentists</t>
    </r>
    <r>
      <rPr>
        <vertAlign val="superscript"/>
        <sz val="12"/>
        <rFont val="Arial"/>
        <family val="2"/>
      </rPr>
      <t>2</t>
    </r>
  </si>
  <si>
    <r>
      <t>Hospital dentists</t>
    </r>
    <r>
      <rPr>
        <vertAlign val="superscript"/>
        <sz val="12"/>
        <rFont val="Arial"/>
        <family val="2"/>
      </rPr>
      <t>4</t>
    </r>
  </si>
  <si>
    <r>
      <t>Public Dental Service</t>
    </r>
    <r>
      <rPr>
        <vertAlign val="superscript"/>
        <sz val="12"/>
        <rFont val="Arial"/>
        <family val="2"/>
      </rPr>
      <t>3</t>
    </r>
  </si>
  <si>
    <r>
      <t>NHS Dentists by region and NHS board</t>
    </r>
    <r>
      <rPr>
        <b/>
        <vertAlign val="superscript"/>
        <sz val="12"/>
        <rFont val="Arial"/>
        <family val="2"/>
      </rPr>
      <t>1</t>
    </r>
  </si>
  <si>
    <r>
      <t>General Dental Service</t>
    </r>
    <r>
      <rPr>
        <vertAlign val="superscript"/>
        <sz val="12"/>
        <rFont val="Arial"/>
        <family val="2"/>
      </rPr>
      <t>2</t>
    </r>
  </si>
  <si>
    <r>
      <t>Non-salaried GDS dentists</t>
    </r>
    <r>
      <rPr>
        <vertAlign val="superscript"/>
        <sz val="12"/>
        <rFont val="Arial"/>
        <family val="2"/>
      </rPr>
      <t>2</t>
    </r>
    <r>
      <rPr>
        <sz val="12"/>
        <rFont val="Arial"/>
        <family val="2"/>
      </rPr>
      <t xml:space="preserve">           </t>
    </r>
  </si>
  <si>
    <r>
      <t>Salaried GDS dentists</t>
    </r>
    <r>
      <rPr>
        <vertAlign val="superscript"/>
        <sz val="12"/>
        <rFont val="Arial"/>
        <family val="2"/>
      </rPr>
      <t>3</t>
    </r>
  </si>
  <si>
    <r>
      <t>Community dentists</t>
    </r>
    <r>
      <rPr>
        <vertAlign val="superscript"/>
        <sz val="12"/>
        <rFont val="Arial"/>
        <family val="2"/>
      </rPr>
      <t>3</t>
    </r>
  </si>
  <si>
    <r>
      <t>Hospital dentists</t>
    </r>
    <r>
      <rPr>
        <vertAlign val="superscript"/>
        <sz val="12"/>
        <rFont val="Arial"/>
        <family val="2"/>
      </rPr>
      <t>5</t>
    </r>
  </si>
  <si>
    <r>
      <t>Public Dental Service</t>
    </r>
    <r>
      <rPr>
        <vertAlign val="superscript"/>
        <sz val="12"/>
        <rFont val="Arial"/>
        <family val="2"/>
      </rPr>
      <t>4</t>
    </r>
  </si>
  <si>
    <t xml:space="preserve"> 5= least deprived</t>
  </si>
  <si>
    <t>1 = most deprived</t>
  </si>
  <si>
    <r>
      <t>NHS Primary Care Dentists by NHS Board and SIMD</t>
    </r>
    <r>
      <rPr>
        <b/>
        <vertAlign val="superscript"/>
        <sz val="12"/>
        <rFont val="Arial"/>
        <family val="2"/>
      </rPr>
      <t>1,2,3</t>
    </r>
  </si>
  <si>
    <r>
      <t>All Primary care dentists</t>
    </r>
    <r>
      <rPr>
        <b/>
        <vertAlign val="superscript"/>
        <sz val="12"/>
        <rFont val="Arial"/>
        <family val="2"/>
      </rPr>
      <t>1</t>
    </r>
  </si>
  <si>
    <t>General Dental Service</t>
  </si>
  <si>
    <t>Community dentists</t>
  </si>
  <si>
    <t>Hospital dentists</t>
  </si>
  <si>
    <t>Public Dental Service</t>
  </si>
  <si>
    <t xml:space="preserve">       Principals</t>
  </si>
  <si>
    <t xml:space="preserve">       Assistants                               </t>
  </si>
  <si>
    <t xml:space="preserve">       Vocational Dental Practitioners </t>
  </si>
  <si>
    <t xml:space="preserve">   Salaried GDS dentists</t>
  </si>
  <si>
    <t xml:space="preserve">   Non-salaried GDS dentists  </t>
  </si>
  <si>
    <t>NHS Western Isles</t>
  </si>
  <si>
    <r>
      <t>Trend of NHS Dentists by region and NHS board</t>
    </r>
    <r>
      <rPr>
        <b/>
        <vertAlign val="superscript"/>
        <sz val="12"/>
        <rFont val="Arial"/>
        <family val="2"/>
      </rPr>
      <t>1</t>
    </r>
  </si>
  <si>
    <t>3PDS</t>
  </si>
  <si>
    <t>M2020</t>
  </si>
  <si>
    <t>31st March 2020</t>
  </si>
  <si>
    <t>m20202ALL</t>
  </si>
  <si>
    <t>m20202HOS</t>
  </si>
  <si>
    <t>m20202TOT</t>
  </si>
  <si>
    <t>m20207ALL</t>
  </si>
  <si>
    <t>m20207HOS</t>
  </si>
  <si>
    <t>m20207TOT</t>
  </si>
  <si>
    <t>m2020AADP</t>
  </si>
  <si>
    <t>m2020AALL</t>
  </si>
  <si>
    <t>m2020AGDP</t>
  </si>
  <si>
    <t>m2020AGNS</t>
  </si>
  <si>
    <t>m2020AHOS</t>
  </si>
  <si>
    <t>m2020APDS</t>
  </si>
  <si>
    <t>m2020ATOG</t>
  </si>
  <si>
    <t>m2020ATOT</t>
  </si>
  <si>
    <t>m2020AVDP</t>
  </si>
  <si>
    <t>m2020BADP</t>
  </si>
  <si>
    <t>m2020BALL</t>
  </si>
  <si>
    <t>m2020BGDP</t>
  </si>
  <si>
    <t>m2020BGNS</t>
  </si>
  <si>
    <t>m2020BPDS</t>
  </si>
  <si>
    <t>m2020BTOG</t>
  </si>
  <si>
    <t>m2020BTOT</t>
  </si>
  <si>
    <t>m2020BVDP</t>
  </si>
  <si>
    <t>m2020E1ADP</t>
  </si>
  <si>
    <t>m2020E1ALL</t>
  </si>
  <si>
    <t>m2020E1GDP</t>
  </si>
  <si>
    <t>m2020E1GNS</t>
  </si>
  <si>
    <t>m2020E1HOS</t>
  </si>
  <si>
    <t>m2020E1PDS</t>
  </si>
  <si>
    <t>m2020E1TOG</t>
  </si>
  <si>
    <t>m2020E1TOT</t>
  </si>
  <si>
    <t>m2020E1VDP</t>
  </si>
  <si>
    <t>m2020FADP</t>
  </si>
  <si>
    <t>m2020FALL</t>
  </si>
  <si>
    <t>m2020FGDP</t>
  </si>
  <si>
    <t>m2020FGNS</t>
  </si>
  <si>
    <t>m2020FHOS</t>
  </si>
  <si>
    <t>m2020FPDS</t>
  </si>
  <si>
    <t>m2020FTOG</t>
  </si>
  <si>
    <t>m2020FTOT</t>
  </si>
  <si>
    <t>m2020FVDP</t>
  </si>
  <si>
    <t>m2020GADP</t>
  </si>
  <si>
    <t>m2020GALL</t>
  </si>
  <si>
    <t>m2020GGDP</t>
  </si>
  <si>
    <t>m2020GGNS</t>
  </si>
  <si>
    <t>m2020GHOS</t>
  </si>
  <si>
    <t>m2020GPDS</t>
  </si>
  <si>
    <t>m2020GTOG</t>
  </si>
  <si>
    <t>m2020GTOT</t>
  </si>
  <si>
    <t>m2020GVDP</t>
  </si>
  <si>
    <t>m2020HADP</t>
  </si>
  <si>
    <t>m2020HALL</t>
  </si>
  <si>
    <t>m2020HGDP</t>
  </si>
  <si>
    <t>m2020HGNS</t>
  </si>
  <si>
    <t>m2020HHOS</t>
  </si>
  <si>
    <t>m2020HPDS</t>
  </si>
  <si>
    <t>m2020HTOG</t>
  </si>
  <si>
    <t>m2020HTOT</t>
  </si>
  <si>
    <t>m2020HVDP</t>
  </si>
  <si>
    <t>m2020LADP</t>
  </si>
  <si>
    <t>m2020LALL</t>
  </si>
  <si>
    <t>m2020LGDP</t>
  </si>
  <si>
    <t>m2020LGNS</t>
  </si>
  <si>
    <t>m2020LHOS</t>
  </si>
  <si>
    <t>m2020LPDS</t>
  </si>
  <si>
    <t>m2020LTOG</t>
  </si>
  <si>
    <t>m2020LTOT</t>
  </si>
  <si>
    <t>m2020LVDP</t>
  </si>
  <si>
    <t>m2020N1ADP</t>
  </si>
  <si>
    <t>m2020N1ALL</t>
  </si>
  <si>
    <t>m2020N1GDP</t>
  </si>
  <si>
    <t>m2020N1GNS</t>
  </si>
  <si>
    <t>m2020N1HOS</t>
  </si>
  <si>
    <t>m2020N1PDS</t>
  </si>
  <si>
    <t>m2020N1TOG</t>
  </si>
  <si>
    <t>m2020N1TOT</t>
  </si>
  <si>
    <t>m2020N1VDP</t>
  </si>
  <si>
    <t>m2020NADP</t>
  </si>
  <si>
    <t>m2020NALL</t>
  </si>
  <si>
    <t>m2020NGDP</t>
  </si>
  <si>
    <t>m2020NGNS</t>
  </si>
  <si>
    <t>m2020NHOS</t>
  </si>
  <si>
    <t>m2020NPDS</t>
  </si>
  <si>
    <t>m2020NTOG</t>
  </si>
  <si>
    <t>m2020NTOT</t>
  </si>
  <si>
    <t>m2020NVDP</t>
  </si>
  <si>
    <t>m2020O1ALL</t>
  </si>
  <si>
    <t>m2020O1HOS</t>
  </si>
  <si>
    <t>m2020O1TOT</t>
  </si>
  <si>
    <t>m2020PADP</t>
  </si>
  <si>
    <t>m2020PALL</t>
  </si>
  <si>
    <t>m2020PGDP</t>
  </si>
  <si>
    <t>m2020PGNS</t>
  </si>
  <si>
    <t>m2020PHOS</t>
  </si>
  <si>
    <t>m2020PPDS</t>
  </si>
  <si>
    <t>m2020PTOG</t>
  </si>
  <si>
    <t>m2020PTOT</t>
  </si>
  <si>
    <t>m2020PVDP</t>
  </si>
  <si>
    <t>m2020RALL</t>
  </si>
  <si>
    <t>m2020RGDP</t>
  </si>
  <si>
    <t>m2020RGNS</t>
  </si>
  <si>
    <t>m2020RPDS</t>
  </si>
  <si>
    <t>m2020RTOG</t>
  </si>
  <si>
    <t>m2020RTOT</t>
  </si>
  <si>
    <t>m2020RVDP</t>
  </si>
  <si>
    <t>m2020SADP</t>
  </si>
  <si>
    <t>m2020SALL</t>
  </si>
  <si>
    <t>m2020SGDP</t>
  </si>
  <si>
    <t>m2020SGNS</t>
  </si>
  <si>
    <t>m2020SHOS</t>
  </si>
  <si>
    <t>m2020SPDS</t>
  </si>
  <si>
    <t>m2020STOG</t>
  </si>
  <si>
    <t>m2020STOT</t>
  </si>
  <si>
    <t>m2020SVDP</t>
  </si>
  <si>
    <t>m2020TADP</t>
  </si>
  <si>
    <t>m2020TALL</t>
  </si>
  <si>
    <t>m2020TGDP</t>
  </si>
  <si>
    <t>m2020TGNS</t>
  </si>
  <si>
    <t>m2020THOS</t>
  </si>
  <si>
    <t>m2020TPDS</t>
  </si>
  <si>
    <t>m2020TTOG</t>
  </si>
  <si>
    <t>m2020TTOT</t>
  </si>
  <si>
    <t>m2020TVDP</t>
  </si>
  <si>
    <t>m2020VADP</t>
  </si>
  <si>
    <t>m2020VALL</t>
  </si>
  <si>
    <t>m2020VGDP</t>
  </si>
  <si>
    <t>m2020VGNS</t>
  </si>
  <si>
    <t>m2020VHOS</t>
  </si>
  <si>
    <t>m2020VPDS</t>
  </si>
  <si>
    <t>m2020VTOG</t>
  </si>
  <si>
    <t>m2020VTOT</t>
  </si>
  <si>
    <t>m2020VVDP</t>
  </si>
  <si>
    <t>m2020W1ADP</t>
  </si>
  <si>
    <t>m2020W1ALL</t>
  </si>
  <si>
    <t>m2020W1GDP</t>
  </si>
  <si>
    <t>m2020W1GNS</t>
  </si>
  <si>
    <t>m2020W1HOS</t>
  </si>
  <si>
    <t>m2020W1PDS</t>
  </si>
  <si>
    <t>m2020W1TOG</t>
  </si>
  <si>
    <t>m2020W1TOT</t>
  </si>
  <si>
    <t>m2020W1VDP</t>
  </si>
  <si>
    <t>m2020WADP</t>
  </si>
  <si>
    <t>m2020WALL</t>
  </si>
  <si>
    <t>m2020WGDP</t>
  </si>
  <si>
    <t>m2020WGNS</t>
  </si>
  <si>
    <t>m2020WPDS</t>
  </si>
  <si>
    <t>m2020WTOG</t>
  </si>
  <si>
    <t>m2020WTOT</t>
  </si>
  <si>
    <t>m2020YADP</t>
  </si>
  <si>
    <t>m2020YALL</t>
  </si>
  <si>
    <t>m2020YGDP</t>
  </si>
  <si>
    <t>m2020YGNS</t>
  </si>
  <si>
    <t>m2020YHOS</t>
  </si>
  <si>
    <t>m2020YPDS</t>
  </si>
  <si>
    <t>m2020YTOG</t>
  </si>
  <si>
    <t>m2020YTOT</t>
  </si>
  <si>
    <t>m2020YVDP</t>
  </si>
  <si>
    <t>m2020ZALL</t>
  </si>
  <si>
    <t>m2020ZGDP</t>
  </si>
  <si>
    <t>m2020ZGNS</t>
  </si>
  <si>
    <t>m2020ZPDS</t>
  </si>
  <si>
    <t>m2020ZTOG</t>
  </si>
  <si>
    <t>m2020ZTOT</t>
  </si>
  <si>
    <t>This is an NHS Education for Scotland Official Statistics release.</t>
  </si>
  <si>
    <t>For 2020 onwards SIMD 2020  ‘Scotland level’ SIMD population weighted quintiles have been used</t>
  </si>
  <si>
    <t xml:space="preserve"> For 2014 to 2019, ‘Scotland level’ SIMD 2016 population-weighted quintiles have been used.</t>
  </si>
  <si>
    <t>NHS region and board Trend</t>
  </si>
  <si>
    <t>- Trend of Dentists working in Scotland</t>
  </si>
  <si>
    <t>- Number of Dentists in each NHS region and board in a particular quarter</t>
  </si>
  <si>
    <t>- Number of Dentists in each NHS region and board over time</t>
  </si>
  <si>
    <t>- Number of Dentists by gender</t>
  </si>
  <si>
    <t>- Number of Dentists by SIMD and NHS Board</t>
  </si>
  <si>
    <r>
      <t>1.</t>
    </r>
    <r>
      <rPr>
        <sz val="12"/>
        <rFont val="Arial"/>
        <family val="2"/>
      </rPr>
      <t xml:space="preserve"> Primary care dentists for 2010 to 2013 are the general dental service, comprising of non-salaried dentists (principals, assistants and vocational dental practitioners) and salaried dentists. </t>
    </r>
  </si>
  <si>
    <r>
      <t xml:space="preserve">2. </t>
    </r>
    <r>
      <rPr>
        <sz val="12"/>
        <rFont val="Arial"/>
        <family val="2"/>
      </rPr>
      <t>Based on location of dental practice. A dentist can be recorded once and against one location only for each contract they hold when they may work across multiple locations.</t>
    </r>
  </si>
  <si>
    <r>
      <t xml:space="preserve">3. </t>
    </r>
    <r>
      <rPr>
        <sz val="12"/>
        <rFont val="Arial"/>
        <family val="2"/>
      </rPr>
      <t>The sum of dentists in each NHS Board and across SIMD quintiles exceeds the number of dentists practising in Scotland as they may hold more than one contract.</t>
    </r>
  </si>
  <si>
    <r>
      <t>4.</t>
    </r>
    <r>
      <rPr>
        <vertAlign val="superscript"/>
        <sz val="12"/>
        <rFont val="Arial"/>
        <family val="2"/>
      </rPr>
      <t xml:space="preserve"> </t>
    </r>
    <r>
      <rPr>
        <sz val="12"/>
        <rFont val="Arial"/>
        <family val="2"/>
      </rPr>
      <t>Rates are based on the mid-year estimates from National Records of Scotland (NRS) as at 30 June. The previous years estimates are used as these are the latest available at the time of publication.</t>
    </r>
  </si>
  <si>
    <r>
      <t>5.</t>
    </r>
    <r>
      <rPr>
        <sz val="12"/>
        <rFont val="Arial"/>
        <family val="2"/>
      </rPr>
      <t xml:space="preserve"> SIMD is the Scottish Index of Multiple Deprivation. For 2010 to 2013, ‘Scotland level’ SIMD 2012 population-weighted quintiles have been used</t>
    </r>
    <r>
      <rPr>
        <b/>
        <sz val="12"/>
        <rFont val="Arial"/>
        <family val="2"/>
      </rPr>
      <t>.</t>
    </r>
  </si>
  <si>
    <r>
      <rPr>
        <b/>
        <sz val="12"/>
        <rFont val="Arial"/>
        <family val="2"/>
      </rPr>
      <t>6.</t>
    </r>
    <r>
      <rPr>
        <sz val="12"/>
        <rFont val="Arial"/>
        <family val="2"/>
      </rPr>
      <t xml:space="preserve"> Postcodes that could not be identified or matched to a SIMD quintile.</t>
    </r>
  </si>
  <si>
    <r>
      <rPr>
        <b/>
        <sz val="12"/>
        <color indexed="8"/>
        <rFont val="Arial"/>
        <family val="2"/>
      </rPr>
      <t>1.</t>
    </r>
    <r>
      <rPr>
        <sz val="12"/>
        <color indexed="8"/>
        <rFont val="Arial"/>
        <family val="2"/>
      </rPr>
      <t xml:space="preserve">  From 1st January 2014, General Dental service includes non-salaried GDS dentists only.</t>
    </r>
  </si>
  <si>
    <r>
      <rPr>
        <b/>
        <sz val="12"/>
        <rFont val="Arial"/>
        <family val="2"/>
      </rPr>
      <t>2.</t>
    </r>
    <r>
      <rPr>
        <sz val="12"/>
        <rFont val="Arial"/>
        <family val="2"/>
      </rPr>
      <t xml:space="preserve"> Combined into the Public Dental Service from 1st January 2014</t>
    </r>
  </si>
  <si>
    <r>
      <rPr>
        <b/>
        <sz val="12"/>
        <rFont val="Arial"/>
        <family val="2"/>
      </rPr>
      <t>3.</t>
    </r>
    <r>
      <rPr>
        <sz val="12"/>
        <rFont val="Arial"/>
        <family val="2"/>
      </rPr>
      <t xml:space="preserve"> Introduced in January 2014 and brings together the previously separate salaried and community dentists. </t>
    </r>
  </si>
  <si>
    <r>
      <rPr>
        <b/>
        <sz val="12"/>
        <rFont val="Arial"/>
        <family val="2"/>
      </rPr>
      <t>4.</t>
    </r>
    <r>
      <rPr>
        <sz val="12"/>
        <rFont val="Arial"/>
        <family val="2"/>
      </rPr>
      <t xml:space="preserve"> NHS Education for Scotland figures for hospital dentists were inaccurately reported for March and September 2017 due to a recording issue which has now been resolved. </t>
    </r>
  </si>
  <si>
    <r>
      <rPr>
        <b/>
        <sz val="12"/>
        <rFont val="Arial"/>
        <family val="2"/>
      </rPr>
      <t>1.</t>
    </r>
    <r>
      <rPr>
        <sz val="12"/>
        <rFont val="Arial"/>
        <family val="2"/>
      </rPr>
      <t xml:space="preserve"> A dentist may work within more than one board and more than one region, they will be counted only once in the Scotland and region totals but in each individual board that they work within.</t>
    </r>
  </si>
  <si>
    <r>
      <rPr>
        <b/>
        <sz val="12"/>
        <color indexed="8"/>
        <rFont val="Arial"/>
        <family val="2"/>
      </rPr>
      <t>2.</t>
    </r>
    <r>
      <rPr>
        <sz val="12"/>
        <color indexed="8"/>
        <rFont val="Arial"/>
        <family val="2"/>
      </rPr>
      <t xml:space="preserve"> From 1st January 2014, General Dental service includes non-salaried GDS dentists only.</t>
    </r>
  </si>
  <si>
    <r>
      <rPr>
        <b/>
        <sz val="12"/>
        <rFont val="Arial"/>
        <family val="2"/>
      </rPr>
      <t>3.</t>
    </r>
    <r>
      <rPr>
        <sz val="12"/>
        <rFont val="Arial"/>
        <family val="2"/>
      </rPr>
      <t xml:space="preserve"> Combined into the Public Dental Service from 1st January 2014</t>
    </r>
  </si>
  <si>
    <r>
      <rPr>
        <b/>
        <sz val="12"/>
        <rFont val="Arial"/>
        <family val="2"/>
      </rPr>
      <t>4.</t>
    </r>
    <r>
      <rPr>
        <sz val="12"/>
        <rFont val="Arial"/>
        <family val="2"/>
      </rPr>
      <t xml:space="preserve"> Introduced in January 2014 and brings together the previously separate salaried and community dentists. </t>
    </r>
  </si>
  <si>
    <r>
      <rPr>
        <b/>
        <sz val="12"/>
        <rFont val="Arial"/>
        <family val="2"/>
      </rPr>
      <t>5.</t>
    </r>
    <r>
      <rPr>
        <sz val="12"/>
        <rFont val="Arial"/>
        <family val="2"/>
      </rPr>
      <t xml:space="preserve"> NHS Education for Scotland figures for hospital dentists were inaccurately reported for March and September 2017 due to a recording issue which has now been resolved. </t>
    </r>
  </si>
  <si>
    <t>4. NHS Education for Scotland figures for hospital dentists were inaccurately reported for March and September 2017</t>
  </si>
  <si>
    <t xml:space="preserve">   due to a recording issue which has now been resolved. </t>
  </si>
  <si>
    <t>1. From 1st January 2014, General Dental service includes non-salaried GDS dentists only.</t>
  </si>
  <si>
    <t>S2020</t>
  </si>
  <si>
    <t>S2020AADP</t>
  </si>
  <si>
    <t>S2020BADP</t>
  </si>
  <si>
    <t>S2020E1ADP</t>
  </si>
  <si>
    <t>S2020FADP</t>
  </si>
  <si>
    <t>S2020GADP</t>
  </si>
  <si>
    <t>S2020HADP</t>
  </si>
  <si>
    <t>S2020LADP</t>
  </si>
  <si>
    <t>S2020NADP</t>
  </si>
  <si>
    <t>S2020N1ADP</t>
  </si>
  <si>
    <t>S2020PADP</t>
  </si>
  <si>
    <t>S2020SADP</t>
  </si>
  <si>
    <t>S2020TADP</t>
  </si>
  <si>
    <t>S2020VADP</t>
  </si>
  <si>
    <t>S2020WADP</t>
  </si>
  <si>
    <t>S2020W1ADP</t>
  </si>
  <si>
    <t>S2020YADP</t>
  </si>
  <si>
    <t>S20202ALL</t>
  </si>
  <si>
    <t>S20207ALL</t>
  </si>
  <si>
    <t>S2020AALL</t>
  </si>
  <si>
    <t>S2020BALL</t>
  </si>
  <si>
    <t>S2020E1ALL</t>
  </si>
  <si>
    <t>S2020FALL</t>
  </si>
  <si>
    <t>S2020GALL</t>
  </si>
  <si>
    <t>S2020HALL</t>
  </si>
  <si>
    <t>S2020LALL</t>
  </si>
  <si>
    <t>S2020NALL</t>
  </si>
  <si>
    <t>S2020N1ALL</t>
  </si>
  <si>
    <t>S2020O1ALL</t>
  </si>
  <si>
    <t>S2020PALL</t>
  </si>
  <si>
    <t>S2020RALL</t>
  </si>
  <si>
    <t>S2020SALL</t>
  </si>
  <si>
    <t>S2020TALL</t>
  </si>
  <si>
    <t>S2020VALL</t>
  </si>
  <si>
    <t>S2020WALL</t>
  </si>
  <si>
    <t>S2020W1ALL</t>
  </si>
  <si>
    <t>S2020YALL</t>
  </si>
  <si>
    <t>S2020ZALL</t>
  </si>
  <si>
    <t>S2020AGDP</t>
  </si>
  <si>
    <t>S2020BGDP</t>
  </si>
  <si>
    <t>S2020E1GDP</t>
  </si>
  <si>
    <t>S2020FGDP</t>
  </si>
  <si>
    <t>S2020GGDP</t>
  </si>
  <si>
    <t>S2020HGDP</t>
  </si>
  <si>
    <t>S2020LGDP</t>
  </si>
  <si>
    <t>S2020NGDP</t>
  </si>
  <si>
    <t>S2020N1GDP</t>
  </si>
  <si>
    <t>S2020PGDP</t>
  </si>
  <si>
    <t>S2020RGDP</t>
  </si>
  <si>
    <t>S2020SGDP</t>
  </si>
  <si>
    <t>S2020TGDP</t>
  </si>
  <si>
    <t>S2020VGDP</t>
  </si>
  <si>
    <t>S2020WGDP</t>
  </si>
  <si>
    <t>S2020W1GDP</t>
  </si>
  <si>
    <t>S2020YGDP</t>
  </si>
  <si>
    <t>S2020ZGDP</t>
  </si>
  <si>
    <t>S2020AGNS</t>
  </si>
  <si>
    <t>S2020BGNS</t>
  </si>
  <si>
    <t>S2020E1GNS</t>
  </si>
  <si>
    <t>S2020FGNS</t>
  </si>
  <si>
    <t>S2020GGNS</t>
  </si>
  <si>
    <t>S2020HGNS</t>
  </si>
  <si>
    <t>S2020LGNS</t>
  </si>
  <si>
    <t>S2020NGNS</t>
  </si>
  <si>
    <t>S2020N1GNS</t>
  </si>
  <si>
    <t>S2020PGNS</t>
  </si>
  <si>
    <t>S2020RGNS</t>
  </si>
  <si>
    <t>S2020SGNS</t>
  </si>
  <si>
    <t>S2020TGNS</t>
  </si>
  <si>
    <t>S2020VGNS</t>
  </si>
  <si>
    <t>S2020WGNS</t>
  </si>
  <si>
    <t>S2020W1GNS</t>
  </si>
  <si>
    <t>S2020YGNS</t>
  </si>
  <si>
    <t>S2020ZGNS</t>
  </si>
  <si>
    <t>S20202HOS</t>
  </si>
  <si>
    <t>S20207HOS</t>
  </si>
  <si>
    <t>S2020AHOS</t>
  </si>
  <si>
    <t>S2020BHOS</t>
  </si>
  <si>
    <t>S2020E1HOS</t>
  </si>
  <si>
    <t>S2020FHOS</t>
  </si>
  <si>
    <t>S2020GHOS</t>
  </si>
  <si>
    <t>S2020HHOS</t>
  </si>
  <si>
    <t>S2020LHOS</t>
  </si>
  <si>
    <t>S2020NHOS</t>
  </si>
  <si>
    <t>S2020N1HOS</t>
  </si>
  <si>
    <t>S2020O1HOS</t>
  </si>
  <si>
    <t>S2020PHOS</t>
  </si>
  <si>
    <t>S2020SHOS</t>
  </si>
  <si>
    <t>S2020THOS</t>
  </si>
  <si>
    <t>S2020VHOS</t>
  </si>
  <si>
    <t>S2020W1HOS</t>
  </si>
  <si>
    <t>S2020YHOS</t>
  </si>
  <si>
    <t>S2020APDS</t>
  </si>
  <si>
    <t>S2020BPDS</t>
  </si>
  <si>
    <t>S2020E1PDS</t>
  </si>
  <si>
    <t>S2020FPDS</t>
  </si>
  <si>
    <t>S2020GPDS</t>
  </si>
  <si>
    <t>S2020HPDS</t>
  </si>
  <si>
    <t>S2020LPDS</t>
  </si>
  <si>
    <t>S2020NPDS</t>
  </si>
  <si>
    <t>S2020N1PDS</t>
  </si>
  <si>
    <t>S2020PPDS</t>
  </si>
  <si>
    <t>S2020RPDS</t>
  </si>
  <si>
    <t>S2020SPDS</t>
  </si>
  <si>
    <t>S2020TPDS</t>
  </si>
  <si>
    <t>S2020VPDS</t>
  </si>
  <si>
    <t>S2020WPDS</t>
  </si>
  <si>
    <t>S2020W1PDS</t>
  </si>
  <si>
    <t>S2020YPDS</t>
  </si>
  <si>
    <t>S2020ZPDS</t>
  </si>
  <si>
    <t>S2020ATOG</t>
  </si>
  <si>
    <t>S2020BTOG</t>
  </si>
  <si>
    <t>S2020E1TOG</t>
  </si>
  <si>
    <t>S2020FTOG</t>
  </si>
  <si>
    <t>S2020GTOG</t>
  </si>
  <si>
    <t>S2020HTOG</t>
  </si>
  <si>
    <t>S2020LTOG</t>
  </si>
  <si>
    <t>S2020NTOG</t>
  </si>
  <si>
    <t>S2020N1TOG</t>
  </si>
  <si>
    <t>S2020PTOG</t>
  </si>
  <si>
    <t>S2020RTOG</t>
  </si>
  <si>
    <t>S2020STOG</t>
  </si>
  <si>
    <t>S2020TTOG</t>
  </si>
  <si>
    <t>S2020VTOG</t>
  </si>
  <si>
    <t>S2020WTOG</t>
  </si>
  <si>
    <t>S2020W1TOG</t>
  </si>
  <si>
    <t>S2020YTOG</t>
  </si>
  <si>
    <t>S2020ZTOG</t>
  </si>
  <si>
    <t>S20202TOT</t>
  </si>
  <si>
    <t>S20207TOT</t>
  </si>
  <si>
    <t>S2020ATOT</t>
  </si>
  <si>
    <t>S2020BTOT</t>
  </si>
  <si>
    <t>S2020E1TOT</t>
  </si>
  <si>
    <t>S2020FTOT</t>
  </si>
  <si>
    <t>S2020GTOT</t>
  </si>
  <si>
    <t>S2020HTOT</t>
  </si>
  <si>
    <t>S2020LTOT</t>
  </si>
  <si>
    <t>S2020NTOT</t>
  </si>
  <si>
    <t>S2020N1TOT</t>
  </si>
  <si>
    <t>S2020O1TOT</t>
  </si>
  <si>
    <t>S2020PTOT</t>
  </si>
  <si>
    <t>S2020RTOT</t>
  </si>
  <si>
    <t>S2020STOT</t>
  </si>
  <si>
    <t>S2020TTOT</t>
  </si>
  <si>
    <t>S2020VTOT</t>
  </si>
  <si>
    <t>S2020WTOT</t>
  </si>
  <si>
    <t>S2020W1TOT</t>
  </si>
  <si>
    <t>S2020YTOT</t>
  </si>
  <si>
    <t>S2020ZTOT</t>
  </si>
  <si>
    <t>S2020AVDP</t>
  </si>
  <si>
    <t>S2020BVDP</t>
  </si>
  <si>
    <t>S2020E1VDP</t>
  </si>
  <si>
    <t>S2020FVDP</t>
  </si>
  <si>
    <t>S2020GVDP</t>
  </si>
  <si>
    <t>S2020HVDP</t>
  </si>
  <si>
    <t>S2020LVDP</t>
  </si>
  <si>
    <t>S2020NVDP</t>
  </si>
  <si>
    <t>S2020N1VDP</t>
  </si>
  <si>
    <t>S2020PVDP</t>
  </si>
  <si>
    <t>S2020SVDP</t>
  </si>
  <si>
    <t>S2020TVDP</t>
  </si>
  <si>
    <t>S2020VVDP</t>
  </si>
  <si>
    <t>S2020WVDP</t>
  </si>
  <si>
    <t>S2020W1VDP</t>
  </si>
  <si>
    <t>S2020YVDP</t>
  </si>
  <si>
    <t xml:space="preserve">2. Age Data </t>
  </si>
  <si>
    <t>3.  Sources of data</t>
  </si>
  <si>
    <t>It is important that we continue to supply colleagues working in workforce planning, reporting and intelligence with the appropriate level of age information so that their work is undisrupted. Therefore, Management Information dashboards with full age data are available to authenticated individuals via TDI.
This has been communicated with our colleagues and stakeholders across NHS Boards and the Scottish Government. If you require to access the age data, please get in touch by emailing the Datagroup@nes.scot.nhs.uk.</t>
  </si>
  <si>
    <t>30th September 2020</t>
  </si>
  <si>
    <t>M2021</t>
  </si>
  <si>
    <t>31st March 2021</t>
  </si>
  <si>
    <t>M2021BADP</t>
  </si>
  <si>
    <t>M2021E1ADP</t>
  </si>
  <si>
    <t>M2021FADP</t>
  </si>
  <si>
    <t>M2021GADP</t>
  </si>
  <si>
    <t>M2021HADP</t>
  </si>
  <si>
    <t>M2021LADP</t>
  </si>
  <si>
    <t>M2021NADP</t>
  </si>
  <si>
    <t>M2021N1ADP</t>
  </si>
  <si>
    <t>M2021PADP</t>
  </si>
  <si>
    <t>M2021SADP</t>
  </si>
  <si>
    <t>M2021TADP</t>
  </si>
  <si>
    <t>M2021VADP</t>
  </si>
  <si>
    <t>M2021WADP</t>
  </si>
  <si>
    <t>M2021W1ADP</t>
  </si>
  <si>
    <t>M2021YADP</t>
  </si>
  <si>
    <t>M2021ZADP</t>
  </si>
  <si>
    <t>M20212ALL</t>
  </si>
  <si>
    <t>M20217ALL</t>
  </si>
  <si>
    <t>M2021AALL</t>
  </si>
  <si>
    <t>M2021BALL</t>
  </si>
  <si>
    <t>M2021E1ALL</t>
  </si>
  <si>
    <t>M2021FALL</t>
  </si>
  <si>
    <t>M2021GALL</t>
  </si>
  <si>
    <t>M2021HALL</t>
  </si>
  <si>
    <t>M2021LALL</t>
  </si>
  <si>
    <t>M2021NALL</t>
  </si>
  <si>
    <t>M2021N1ALL</t>
  </si>
  <si>
    <t>M2021O1ALL</t>
  </si>
  <si>
    <t>M2021PALL</t>
  </si>
  <si>
    <t>M2021RALL</t>
  </si>
  <si>
    <t>M2021SALL</t>
  </si>
  <si>
    <t>M2021TALL</t>
  </si>
  <si>
    <t>M2021VALL</t>
  </si>
  <si>
    <t>M2021WALL</t>
  </si>
  <si>
    <t>M2021W1ALL</t>
  </si>
  <si>
    <t>M2021YALL</t>
  </si>
  <si>
    <t>M2021ZALL</t>
  </si>
  <si>
    <t>M2021AGDP</t>
  </si>
  <si>
    <t>M2021BGDP</t>
  </si>
  <si>
    <t>M2021E1GDP</t>
  </si>
  <si>
    <t>M2021FGDP</t>
  </si>
  <si>
    <t>M2021GGDP</t>
  </si>
  <si>
    <t>M2021HGDP</t>
  </si>
  <si>
    <t>M2021LGDP</t>
  </si>
  <si>
    <t>M2021NGDP</t>
  </si>
  <si>
    <t>M2021N1GDP</t>
  </si>
  <si>
    <t>M2021PGDP</t>
  </si>
  <si>
    <t>M2021RGDP</t>
  </si>
  <si>
    <t>M2021SGDP</t>
  </si>
  <si>
    <t>M2021TGDP</t>
  </si>
  <si>
    <t>M2021VGDP</t>
  </si>
  <si>
    <t>M2021WGDP</t>
  </si>
  <si>
    <t>M2021W1GDP</t>
  </si>
  <si>
    <t>M2021YGDP</t>
  </si>
  <si>
    <t>M2021ZGDP</t>
  </si>
  <si>
    <t>M2021AGNS</t>
  </si>
  <si>
    <t>M2021BGNS</t>
  </si>
  <si>
    <t>M2021E1GNS</t>
  </si>
  <si>
    <t>M2021FGNS</t>
  </si>
  <si>
    <t>M2021GGNS</t>
  </si>
  <si>
    <t>M2021HGNS</t>
  </si>
  <si>
    <t>M2021LGNS</t>
  </si>
  <si>
    <t>M2021NGNS</t>
  </si>
  <si>
    <t>M2021N1GNS</t>
  </si>
  <si>
    <t>M2021PGNS</t>
  </si>
  <si>
    <t>M2021RGNS</t>
  </si>
  <si>
    <t>M2021SGNS</t>
  </si>
  <si>
    <t>M2021TGNS</t>
  </si>
  <si>
    <t>M2021VGNS</t>
  </si>
  <si>
    <t>M2021WGNS</t>
  </si>
  <si>
    <t>M2021W1GNS</t>
  </si>
  <si>
    <t>M2021YGNS</t>
  </si>
  <si>
    <t>M2021ZGNS</t>
  </si>
  <si>
    <t>M20212HOS</t>
  </si>
  <si>
    <t>M20217HOS</t>
  </si>
  <si>
    <t>M2021AHOS</t>
  </si>
  <si>
    <t>M2021BHOS</t>
  </si>
  <si>
    <t>M2021E1HOS</t>
  </si>
  <si>
    <t>M2021FHOS</t>
  </si>
  <si>
    <t>M2021GHOS</t>
  </si>
  <si>
    <t>M2021HHOS</t>
  </si>
  <si>
    <t>M2021LHOS</t>
  </si>
  <si>
    <t>M2021NHOS</t>
  </si>
  <si>
    <t>M2021N1HOS</t>
  </si>
  <si>
    <t>M2021O1HOS</t>
  </si>
  <si>
    <t>M2021PHOS</t>
  </si>
  <si>
    <t>M2021SHOS</t>
  </si>
  <si>
    <t>M2021THOS</t>
  </si>
  <si>
    <t>M2021VHOS</t>
  </si>
  <si>
    <t>M2021W1HOS</t>
  </si>
  <si>
    <t>M2021YHOS</t>
  </si>
  <si>
    <t>M2021APDS</t>
  </si>
  <si>
    <t>M2021BPDS</t>
  </si>
  <si>
    <t>M2021E1PDS</t>
  </si>
  <si>
    <t>M2021FPDS</t>
  </si>
  <si>
    <t>M2021GPDS</t>
  </si>
  <si>
    <t>M2021HPDS</t>
  </si>
  <si>
    <t>M2021LPDS</t>
  </si>
  <si>
    <t>M2021NPDS</t>
  </si>
  <si>
    <t>M2021N1PDS</t>
  </si>
  <si>
    <t>M2021PPDS</t>
  </si>
  <si>
    <t>M2021RPDS</t>
  </si>
  <si>
    <t>M2021SPDS</t>
  </si>
  <si>
    <t>M2021TPDS</t>
  </si>
  <si>
    <t>M2021VPDS</t>
  </si>
  <si>
    <t>M2021WPDS</t>
  </si>
  <si>
    <t>M2021W1PDS</t>
  </si>
  <si>
    <t>M2021YPDS</t>
  </si>
  <si>
    <t>M2021ZPDS</t>
  </si>
  <si>
    <t>M2021ATOG</t>
  </si>
  <si>
    <t>M2021BTOG</t>
  </si>
  <si>
    <t>M2021E1TOG</t>
  </si>
  <si>
    <t>M2021FTOG</t>
  </si>
  <si>
    <t>M2021GTOG</t>
  </si>
  <si>
    <t>M2021HTOG</t>
  </si>
  <si>
    <t>M2021LTOG</t>
  </si>
  <si>
    <t>M2021NTOG</t>
  </si>
  <si>
    <t>M2021N1TOG</t>
  </si>
  <si>
    <t>M2021PTOG</t>
  </si>
  <si>
    <t>M2021RTOG</t>
  </si>
  <si>
    <t>M2021STOG</t>
  </si>
  <si>
    <t>M2021TTOG</t>
  </si>
  <si>
    <t>M2021VTOG</t>
  </si>
  <si>
    <t>M2021WTOG</t>
  </si>
  <si>
    <t>M2021W1TOG</t>
  </si>
  <si>
    <t>M2021YTOG</t>
  </si>
  <si>
    <t>M2021ZTOG</t>
  </si>
  <si>
    <t>M20212TOT</t>
  </si>
  <si>
    <t>M20217TOT</t>
  </si>
  <si>
    <t>M2021ATOT</t>
  </si>
  <si>
    <t>M2021BTOT</t>
  </si>
  <si>
    <t>M2021E1TOT</t>
  </si>
  <si>
    <t>M2021FTOT</t>
  </si>
  <si>
    <t>M2021GTOT</t>
  </si>
  <si>
    <t>M2021HTOT</t>
  </si>
  <si>
    <t>M2021LTOT</t>
  </si>
  <si>
    <t>M2021NTOT</t>
  </si>
  <si>
    <t>M2021N1TOT</t>
  </si>
  <si>
    <t>M2021O1TOT</t>
  </si>
  <si>
    <t>M2021PTOT</t>
  </si>
  <si>
    <t>M2021RTOT</t>
  </si>
  <si>
    <t>M2021STOT</t>
  </si>
  <si>
    <t>M2021TTOT</t>
  </si>
  <si>
    <t>M2021VTOT</t>
  </si>
  <si>
    <t>M2021WTOT</t>
  </si>
  <si>
    <t>M2021W1TOT</t>
  </si>
  <si>
    <t>M2021YTOT</t>
  </si>
  <si>
    <t>M2021ZTOT</t>
  </si>
  <si>
    <t>M2021AVDP</t>
  </si>
  <si>
    <t>M2021BVDP</t>
  </si>
  <si>
    <t>M2021E1VDP</t>
  </si>
  <si>
    <t>M2021FVDP</t>
  </si>
  <si>
    <t>M2021GVDP</t>
  </si>
  <si>
    <t>M2021HVDP</t>
  </si>
  <si>
    <t>M2021LVDP</t>
  </si>
  <si>
    <t>M2021NVDP</t>
  </si>
  <si>
    <t>M2021N1VDP</t>
  </si>
  <si>
    <t>M2021PVDP</t>
  </si>
  <si>
    <t>M2021SVDP</t>
  </si>
  <si>
    <t>M2021TVDP</t>
  </si>
  <si>
    <t>M2021VVDP</t>
  </si>
  <si>
    <t>M2021WVDP</t>
  </si>
  <si>
    <t>M2021W1VDP</t>
  </si>
  <si>
    <t>M2021YVDP</t>
  </si>
  <si>
    <r>
      <t>Dentists per 100,000 population</t>
    </r>
    <r>
      <rPr>
        <b/>
        <vertAlign val="superscript"/>
        <sz val="12"/>
        <rFont val="Arial"/>
        <family val="2"/>
      </rPr>
      <t>4,7</t>
    </r>
  </si>
  <si>
    <r>
      <rPr>
        <b/>
        <sz val="12"/>
        <rFont val="Arial"/>
        <family val="2"/>
      </rPr>
      <t>7.</t>
    </r>
    <r>
      <rPr>
        <sz val="12"/>
        <rFont val="Arial"/>
        <family val="2"/>
      </rPr>
      <t xml:space="preserve"> 2019 Mid-year estimates are used for March 2021 due to NRS delays in publishing 2020 Mid-year estimates.</t>
    </r>
  </si>
  <si>
    <t xml:space="preserve">   Public Health Scotland</t>
  </si>
  <si>
    <t>6</t>
  </si>
  <si>
    <r>
      <t>Public Health Scotland</t>
    </r>
    <r>
      <rPr>
        <b/>
        <vertAlign val="superscript"/>
        <sz val="12"/>
        <rFont val="Arial"/>
        <family val="2"/>
      </rPr>
      <t>6</t>
    </r>
  </si>
  <si>
    <r>
      <rPr>
        <b/>
        <sz val="12"/>
        <rFont val="Arial"/>
        <family val="2"/>
      </rPr>
      <t xml:space="preserve">6. </t>
    </r>
    <r>
      <rPr>
        <sz val="12"/>
        <rFont val="Arial"/>
        <family val="2"/>
      </rPr>
      <t>Public Health Scotland is the new national public health body that launched 1 April 2020. It brings the functions of Health Protection Scotland and Information Services Division (formally within NHS National Services Scotland) together with NHS Health Scotland.</t>
    </r>
  </si>
  <si>
    <t>S2021</t>
  </si>
  <si>
    <t>5ALL</t>
  </si>
  <si>
    <t>5TOG</t>
  </si>
  <si>
    <t>5GNS</t>
  </si>
  <si>
    <t>5GDP</t>
  </si>
  <si>
    <t>5ADP</t>
  </si>
  <si>
    <t>5VDP</t>
  </si>
  <si>
    <t>5SAL</t>
  </si>
  <si>
    <t>5COM</t>
  </si>
  <si>
    <t>5HOS</t>
  </si>
  <si>
    <t>5SCG</t>
  </si>
  <si>
    <t>5PDS</t>
  </si>
  <si>
    <t>S2021E1ADP</t>
  </si>
  <si>
    <t>S2021FADP</t>
  </si>
  <si>
    <t>S2021GADP</t>
  </si>
  <si>
    <t>S2021HADP</t>
  </si>
  <si>
    <t>S2021LADP</t>
  </si>
  <si>
    <t>S2021NADP</t>
  </si>
  <si>
    <t>S2021N1ADP</t>
  </si>
  <si>
    <t>S2021PADP</t>
  </si>
  <si>
    <t>S2021SADP</t>
  </si>
  <si>
    <t>S2021TADP</t>
  </si>
  <si>
    <t>S2021VADP</t>
  </si>
  <si>
    <t>S2021WADP</t>
  </si>
  <si>
    <t>S2021W1ADP</t>
  </si>
  <si>
    <t>S2021YADP</t>
  </si>
  <si>
    <t>S2021ZADP</t>
  </si>
  <si>
    <t>S20212ALL</t>
  </si>
  <si>
    <t>S20215ALL</t>
  </si>
  <si>
    <t>S20216ALL</t>
  </si>
  <si>
    <t>S20217ALL</t>
  </si>
  <si>
    <t>S2021AALL</t>
  </si>
  <si>
    <t>S2021BALL</t>
  </si>
  <si>
    <t>S2021E1ALL</t>
  </si>
  <si>
    <t>S2021FALL</t>
  </si>
  <si>
    <t>S2021GALL</t>
  </si>
  <si>
    <t>S2021HALL</t>
  </si>
  <si>
    <t>S2021LALL</t>
  </si>
  <si>
    <t>S2021NALL</t>
  </si>
  <si>
    <t>S2021N1ALL</t>
  </si>
  <si>
    <t>S2021O1ALL</t>
  </si>
  <si>
    <t>S2021PALL</t>
  </si>
  <si>
    <t>S2021RALL</t>
  </si>
  <si>
    <t>S2021SALL</t>
  </si>
  <si>
    <t>S2021TALL</t>
  </si>
  <si>
    <t>S2021VALL</t>
  </si>
  <si>
    <t>S2021WALL</t>
  </si>
  <si>
    <t>S2021W1ALL</t>
  </si>
  <si>
    <t>S2021YALL</t>
  </si>
  <si>
    <t>S2021ZALL</t>
  </si>
  <si>
    <t>S2021AGDP</t>
  </si>
  <si>
    <t>S2021BGDP</t>
  </si>
  <si>
    <t>S2021E1GDP</t>
  </si>
  <si>
    <t>S2021FGDP</t>
  </si>
  <si>
    <t>S2021GGDP</t>
  </si>
  <si>
    <t>S2021HGDP</t>
  </si>
  <si>
    <t>S2021LGDP</t>
  </si>
  <si>
    <t>S2021NGDP</t>
  </si>
  <si>
    <t>S2021N1GDP</t>
  </si>
  <si>
    <t>S2021PGDP</t>
  </si>
  <si>
    <t>S2021RGDP</t>
  </si>
  <si>
    <t>S2021SGDP</t>
  </si>
  <si>
    <t>S2021TGDP</t>
  </si>
  <si>
    <t>S2021VGDP</t>
  </si>
  <si>
    <t>S2021WGDP</t>
  </si>
  <si>
    <t>S2021W1GDP</t>
  </si>
  <si>
    <t>S2021YGDP</t>
  </si>
  <si>
    <t>S2021ZGDP</t>
  </si>
  <si>
    <t>S2021AGNS</t>
  </si>
  <si>
    <t>S2021BGNS</t>
  </si>
  <si>
    <t>S2021E1GNS</t>
  </si>
  <si>
    <t>S2021FGNS</t>
  </si>
  <si>
    <t>S2021GGNS</t>
  </si>
  <si>
    <t>S2021HGNS</t>
  </si>
  <si>
    <t>S2021LGNS</t>
  </si>
  <si>
    <t>S2021NGNS</t>
  </si>
  <si>
    <t>S2021N1GNS</t>
  </si>
  <si>
    <t>S2021PGNS</t>
  </si>
  <si>
    <t>S2021RGNS</t>
  </si>
  <si>
    <t>S2021SGNS</t>
  </si>
  <si>
    <t>S2021TGNS</t>
  </si>
  <si>
    <t>S2021VGNS</t>
  </si>
  <si>
    <t>S2021WGNS</t>
  </si>
  <si>
    <t>S2021W1GNS</t>
  </si>
  <si>
    <t>S2021YGNS</t>
  </si>
  <si>
    <t>S2021ZGNS</t>
  </si>
  <si>
    <t>S20212HOS</t>
  </si>
  <si>
    <t>S20215HOS</t>
  </si>
  <si>
    <t>S20216HOS</t>
  </si>
  <si>
    <t>S20217HOS</t>
  </si>
  <si>
    <t>S2021AHOS</t>
  </si>
  <si>
    <t>S2021BHOS</t>
  </si>
  <si>
    <t>S2021E1HOS</t>
  </si>
  <si>
    <t>S2021FHOS</t>
  </si>
  <si>
    <t>S2021GHOS</t>
  </si>
  <si>
    <t>S2021HHOS</t>
  </si>
  <si>
    <t>S2021LHOS</t>
  </si>
  <si>
    <t>S2021NHOS</t>
  </si>
  <si>
    <t>S2021N1HOS</t>
  </si>
  <si>
    <t>S2021O1HOS</t>
  </si>
  <si>
    <t>S2021PHOS</t>
  </si>
  <si>
    <t>S2021SHOS</t>
  </si>
  <si>
    <t>S2021THOS</t>
  </si>
  <si>
    <t>S2021VHOS</t>
  </si>
  <si>
    <t>S2021WHOS</t>
  </si>
  <si>
    <t>S2021W1HOS</t>
  </si>
  <si>
    <t>S2021YHOS</t>
  </si>
  <si>
    <t>S2021ZHOS</t>
  </si>
  <si>
    <t>S20212PDS</t>
  </si>
  <si>
    <t>S20215PDS</t>
  </si>
  <si>
    <t>S2021APDS</t>
  </si>
  <si>
    <t>S2021BPDS</t>
  </si>
  <si>
    <t>S2021E1PDS</t>
  </si>
  <si>
    <t>S2021FPDS</t>
  </si>
  <si>
    <t>S2021GPDS</t>
  </si>
  <si>
    <t>S2021HPDS</t>
  </si>
  <si>
    <t>S2021LPDS</t>
  </si>
  <si>
    <t>S2021NPDS</t>
  </si>
  <si>
    <t>S2021N1PDS</t>
  </si>
  <si>
    <t>S2021O1PDS</t>
  </si>
  <si>
    <t>S2021PPDS</t>
  </si>
  <si>
    <t>S2021RPDS</t>
  </si>
  <si>
    <t>S2021SPDS</t>
  </si>
  <si>
    <t>S2021TPDS</t>
  </si>
  <si>
    <t>S2021VPDS</t>
  </si>
  <si>
    <t>S2021WPDS</t>
  </si>
  <si>
    <t>S2021W1PDS</t>
  </si>
  <si>
    <t>S2021YPDS</t>
  </si>
  <si>
    <t>S2021ZPDS</t>
  </si>
  <si>
    <t>S2021ATOG</t>
  </si>
  <si>
    <t>S2021BTOG</t>
  </si>
  <si>
    <t>S2021E1TOG</t>
  </si>
  <si>
    <t>S2021FTOG</t>
  </si>
  <si>
    <t>S2021GTOG</t>
  </si>
  <si>
    <t>S2021HTOG</t>
  </si>
  <si>
    <t>S2021LTOG</t>
  </si>
  <si>
    <t>S2021NTOG</t>
  </si>
  <si>
    <t>S2021N1TOG</t>
  </si>
  <si>
    <t>S2021PTOG</t>
  </si>
  <si>
    <t>S2021RTOG</t>
  </si>
  <si>
    <t>S2021STOG</t>
  </si>
  <si>
    <t>S2021TTOG</t>
  </si>
  <si>
    <t>S2021VTOG</t>
  </si>
  <si>
    <t>S2021WTOG</t>
  </si>
  <si>
    <t>S2021W1TOG</t>
  </si>
  <si>
    <t>S2021YTOG</t>
  </si>
  <si>
    <t>S2021ZTOG</t>
  </si>
  <si>
    <t>S20212TOT</t>
  </si>
  <si>
    <t>S20215TOT</t>
  </si>
  <si>
    <t>S20216TOT</t>
  </si>
  <si>
    <t>S20217TOT</t>
  </si>
  <si>
    <t>S2021ATOT</t>
  </si>
  <si>
    <t>S2021BTOT</t>
  </si>
  <si>
    <t>S2021E1TOT</t>
  </si>
  <si>
    <t>S2021FTOT</t>
  </si>
  <si>
    <t>S2021GTOT</t>
  </si>
  <si>
    <t>S2021HTOT</t>
  </si>
  <si>
    <t>S2021LTOT</t>
  </si>
  <si>
    <t>S2021NTOT</t>
  </si>
  <si>
    <t>S2021N1TOT</t>
  </si>
  <si>
    <t>S2021O1TOT</t>
  </si>
  <si>
    <t>S2021PTOT</t>
  </si>
  <si>
    <t>S2021RTOT</t>
  </si>
  <si>
    <t>S2021STOT</t>
  </si>
  <si>
    <t>S2021TTOT</t>
  </si>
  <si>
    <t>S2021VTOT</t>
  </si>
  <si>
    <t>S2021WTOT</t>
  </si>
  <si>
    <t>S2021W1TOT</t>
  </si>
  <si>
    <t>S2021YTOT</t>
  </si>
  <si>
    <t>S2021ZTOT</t>
  </si>
  <si>
    <t>S2021AVDP</t>
  </si>
  <si>
    <t>S2021BVDP</t>
  </si>
  <si>
    <t>S2021E1VDP</t>
  </si>
  <si>
    <t>S2021FVDP</t>
  </si>
  <si>
    <t>S2021GVDP</t>
  </si>
  <si>
    <t>S2021HVDP</t>
  </si>
  <si>
    <t>S2021LVDP</t>
  </si>
  <si>
    <t>S2021NVDP</t>
  </si>
  <si>
    <t>S2021N1VDP</t>
  </si>
  <si>
    <t>S2021PVDP</t>
  </si>
  <si>
    <t>S2021SVDP</t>
  </si>
  <si>
    <t>S2021TVDP</t>
  </si>
  <si>
    <t>S2021VVDP</t>
  </si>
  <si>
    <t>S2021WVDP</t>
  </si>
  <si>
    <t>S2021W1VDP</t>
  </si>
  <si>
    <t>S2021YVDP</t>
  </si>
  <si>
    <t>30th September 2021</t>
  </si>
  <si>
    <t>6ALL</t>
  </si>
  <si>
    <t>6TOG</t>
  </si>
  <si>
    <t>6GNS</t>
  </si>
  <si>
    <t>6GDP</t>
  </si>
  <si>
    <t>6ADP</t>
  </si>
  <si>
    <t>6VDP</t>
  </si>
  <si>
    <t>6SAL</t>
  </si>
  <si>
    <t>6COM</t>
  </si>
  <si>
    <t>6HOS</t>
  </si>
  <si>
    <t>6SCG</t>
  </si>
  <si>
    <t>6PDS</t>
  </si>
  <si>
    <t>M2022</t>
  </si>
  <si>
    <t>31st March 2022</t>
  </si>
  <si>
    <t>M2022E1ADP</t>
  </si>
  <si>
    <t>M2022FADP</t>
  </si>
  <si>
    <t>M2022GADP</t>
  </si>
  <si>
    <t>M2022HADP</t>
  </si>
  <si>
    <t>M2022LADP</t>
  </si>
  <si>
    <t>M2022NADP</t>
  </si>
  <si>
    <t>M2022N1ADP</t>
  </si>
  <si>
    <t>M2022PADP</t>
  </si>
  <si>
    <t>M2022SADP</t>
  </si>
  <si>
    <t>M2022TADP</t>
  </si>
  <si>
    <t>M2022VADP</t>
  </si>
  <si>
    <t>M2022WADP</t>
  </si>
  <si>
    <t>M2022W1ADP</t>
  </si>
  <si>
    <t>M2022YADP</t>
  </si>
  <si>
    <t>M2022ZADP</t>
  </si>
  <si>
    <t>M20222ALL</t>
  </si>
  <si>
    <t>M20225ALL</t>
  </si>
  <si>
    <t>M20226ALL</t>
  </si>
  <si>
    <t>M20227ALL</t>
  </si>
  <si>
    <t>M2022AALL</t>
  </si>
  <si>
    <t>M2022BALL</t>
  </si>
  <si>
    <t>M2022E1ALL</t>
  </si>
  <si>
    <t>M2022FALL</t>
  </si>
  <si>
    <t>M2022GALL</t>
  </si>
  <si>
    <t>M2022HALL</t>
  </si>
  <si>
    <t>M2022LALL</t>
  </si>
  <si>
    <t>M2022NALL</t>
  </si>
  <si>
    <t>M2022N1ALL</t>
  </si>
  <si>
    <t>M2022O1ALL</t>
  </si>
  <si>
    <t>M2022PALL</t>
  </si>
  <si>
    <t>M2022RALL</t>
  </si>
  <si>
    <t>M2022SALL</t>
  </si>
  <si>
    <t>M2022TALL</t>
  </si>
  <si>
    <t>M2022VALL</t>
  </si>
  <si>
    <t>M2022WALL</t>
  </si>
  <si>
    <t>M2022W1ALL</t>
  </si>
  <si>
    <t>M2022YALL</t>
  </si>
  <si>
    <t>M2022ZALL</t>
  </si>
  <si>
    <t>M2022AGDP</t>
  </si>
  <si>
    <t>M2022BGDP</t>
  </si>
  <si>
    <t>M2022E1GDP</t>
  </si>
  <si>
    <t>M2022FGDP</t>
  </si>
  <si>
    <t>M2022GGDP</t>
  </si>
  <si>
    <t>M2022HGDP</t>
  </si>
  <si>
    <t>M2022LGDP</t>
  </si>
  <si>
    <t>M2022NGDP</t>
  </si>
  <si>
    <t>M2022N1GDP</t>
  </si>
  <si>
    <t>M2022PGDP</t>
  </si>
  <si>
    <t>M2022RGDP</t>
  </si>
  <si>
    <t>M2022SGDP</t>
  </si>
  <si>
    <t>M2022TGDP</t>
  </si>
  <si>
    <t>M2022VGDP</t>
  </si>
  <si>
    <t>M2022WGDP</t>
  </si>
  <si>
    <t>M2022W1GDP</t>
  </si>
  <si>
    <t>M2022YGDP</t>
  </si>
  <si>
    <t>M2022ZGDP</t>
  </si>
  <si>
    <t>M2022AGNS</t>
  </si>
  <si>
    <t>M2022BGNS</t>
  </si>
  <si>
    <t>M2022E1GNS</t>
  </si>
  <si>
    <t>M2022FGNS</t>
  </si>
  <si>
    <t>M2022GGNS</t>
  </si>
  <si>
    <t>M2022HGNS</t>
  </si>
  <si>
    <t>M2022LGNS</t>
  </si>
  <si>
    <t>M2022NGNS</t>
  </si>
  <si>
    <t>M2022N1GNS</t>
  </si>
  <si>
    <t>M2022PGNS</t>
  </si>
  <si>
    <t>M2022RGNS</t>
  </si>
  <si>
    <t>M2022SGNS</t>
  </si>
  <si>
    <t>M2022TGNS</t>
  </si>
  <si>
    <t>M2022VGNS</t>
  </si>
  <si>
    <t>M2022WGNS</t>
  </si>
  <si>
    <t>M2022W1GNS</t>
  </si>
  <si>
    <t>M2022YGNS</t>
  </si>
  <si>
    <t>M2022ZGNS</t>
  </si>
  <si>
    <t>M20222HOS</t>
  </si>
  <si>
    <t>M20225HOS</t>
  </si>
  <si>
    <t>M20226HOS</t>
  </si>
  <si>
    <t>M20227HOS</t>
  </si>
  <si>
    <t>M2022AHOS</t>
  </si>
  <si>
    <t>M2022BHOS</t>
  </si>
  <si>
    <t>M2022E1HOS</t>
  </si>
  <si>
    <t>M2022FHOS</t>
  </si>
  <si>
    <t>M2022GHOS</t>
  </si>
  <si>
    <t>M2022HHOS</t>
  </si>
  <si>
    <t>M2022LHOS</t>
  </si>
  <si>
    <t>M2022NHOS</t>
  </si>
  <si>
    <t>M2022N1HOS</t>
  </si>
  <si>
    <t>M2022O1HOS</t>
  </si>
  <si>
    <t>M2022PHOS</t>
  </si>
  <si>
    <t>M2022SHOS</t>
  </si>
  <si>
    <t>M2022THOS</t>
  </si>
  <si>
    <t>M2022VHOS</t>
  </si>
  <si>
    <t>M2022WHOS</t>
  </si>
  <si>
    <t>M2022W1HOS</t>
  </si>
  <si>
    <t>M2022YHOS</t>
  </si>
  <si>
    <t>M2022ZHOS</t>
  </si>
  <si>
    <t>M20222PDS</t>
  </si>
  <si>
    <t>M20225PDS</t>
  </si>
  <si>
    <t>M2022APDS</t>
  </si>
  <si>
    <t>M2022BPDS</t>
  </si>
  <si>
    <t>M2022E1PDS</t>
  </si>
  <si>
    <t>M2022FPDS</t>
  </si>
  <si>
    <t>M2022GPDS</t>
  </si>
  <si>
    <t>M2022HPDS</t>
  </si>
  <si>
    <t>M2022LPDS</t>
  </si>
  <si>
    <t>M2022NPDS</t>
  </si>
  <si>
    <t>M2022N1PDS</t>
  </si>
  <si>
    <t>M2022O1PDS</t>
  </si>
  <si>
    <t>M2022PPDS</t>
  </si>
  <si>
    <t>M2022RPDS</t>
  </si>
  <si>
    <t>M2022SPDS</t>
  </si>
  <si>
    <t>M2022TPDS</t>
  </si>
  <si>
    <t>M2022VPDS</t>
  </si>
  <si>
    <t>M2022WPDS</t>
  </si>
  <si>
    <t>M2022W1PDS</t>
  </si>
  <si>
    <t>M2022YPDS</t>
  </si>
  <si>
    <t>M2022ZPDS</t>
  </si>
  <si>
    <t>M2022ATOG</t>
  </si>
  <si>
    <t>M2022BTOG</t>
  </si>
  <si>
    <t>M2022E1TOG</t>
  </si>
  <si>
    <t>M2022FTOG</t>
  </si>
  <si>
    <t>M2022GTOG</t>
  </si>
  <si>
    <t>M2022HTOG</t>
  </si>
  <si>
    <t>M2022LTOG</t>
  </si>
  <si>
    <t>M2022NTOG</t>
  </si>
  <si>
    <t>M2022N1TOG</t>
  </si>
  <si>
    <t>M2022PTOG</t>
  </si>
  <si>
    <t>M2022RTOG</t>
  </si>
  <si>
    <t>M2022STOG</t>
  </si>
  <si>
    <t>M2022TTOG</t>
  </si>
  <si>
    <t>M2022VTOG</t>
  </si>
  <si>
    <t>M2022WTOG</t>
  </si>
  <si>
    <t>M2022W1TOG</t>
  </si>
  <si>
    <t>M2022YTOG</t>
  </si>
  <si>
    <t>M2022ZTOG</t>
  </si>
  <si>
    <t>M20222TOT</t>
  </si>
  <si>
    <t>M20225TOT</t>
  </si>
  <si>
    <t>M20226TOT</t>
  </si>
  <si>
    <t>M20227TOT</t>
  </si>
  <si>
    <t>M2022ATOT</t>
  </si>
  <si>
    <t>M2022BTOT</t>
  </si>
  <si>
    <t>M2022E1TOT</t>
  </si>
  <si>
    <t>M2022FTOT</t>
  </si>
  <si>
    <t>M2022GTOT</t>
  </si>
  <si>
    <t>M2022HTOT</t>
  </si>
  <si>
    <t>M2022LTOT</t>
  </si>
  <si>
    <t>M2022NTOT</t>
  </si>
  <si>
    <t>M2022N1TOT</t>
  </si>
  <si>
    <t>M2022O1TOT</t>
  </si>
  <si>
    <t>M2022PTOT</t>
  </si>
  <si>
    <t>M2022RTOT</t>
  </si>
  <si>
    <t>M2022STOT</t>
  </si>
  <si>
    <t>M2022TTOT</t>
  </si>
  <si>
    <t>M2022VTOT</t>
  </si>
  <si>
    <t>M2022WTOT</t>
  </si>
  <si>
    <t>M2022W1TOT</t>
  </si>
  <si>
    <t>M2022YTOT</t>
  </si>
  <si>
    <t>M2022ZTOT</t>
  </si>
  <si>
    <t>M2022AVDP</t>
  </si>
  <si>
    <t>M2022BVDP</t>
  </si>
  <si>
    <t>M2022E1VDP</t>
  </si>
  <si>
    <t>M2022FVDP</t>
  </si>
  <si>
    <t>M2022GVDP</t>
  </si>
  <si>
    <t>M2022HVDP</t>
  </si>
  <si>
    <t>M2022LVDP</t>
  </si>
  <si>
    <t>M2022NVDP</t>
  </si>
  <si>
    <t>M2022N1VDP</t>
  </si>
  <si>
    <t>M2022PVDP</t>
  </si>
  <si>
    <t>M2022SVDP</t>
  </si>
  <si>
    <t>M2022TVDP</t>
  </si>
  <si>
    <t>M2022VVDP</t>
  </si>
  <si>
    <t>M2022WVDP</t>
  </si>
  <si>
    <t>M2022W1VDP</t>
  </si>
  <si>
    <t>M2022YVDP</t>
  </si>
  <si>
    <t>RESTRICTED STATISTICS - embargoed until TUESDAY 6 December 2022, 9:30</t>
  </si>
  <si>
    <t>30th September 2022</t>
  </si>
  <si>
    <t>S2022</t>
  </si>
  <si>
    <t>S2022E1ADP</t>
  </si>
  <si>
    <t>S2022FADP</t>
  </si>
  <si>
    <t>S2022GADP</t>
  </si>
  <si>
    <t>S2022HADP</t>
  </si>
  <si>
    <t>S2022LADP</t>
  </si>
  <si>
    <t>S2022NADP</t>
  </si>
  <si>
    <t>S2022N1ADP</t>
  </si>
  <si>
    <t>S2022PADP</t>
  </si>
  <si>
    <t>S2022SADP</t>
  </si>
  <si>
    <t>S2022TADP</t>
  </si>
  <si>
    <t>S2022VADP</t>
  </si>
  <si>
    <t>S2022WADP</t>
  </si>
  <si>
    <t>S2022W1ADP</t>
  </si>
  <si>
    <t>S20222ALL</t>
  </si>
  <si>
    <t>S20225ALL</t>
  </si>
  <si>
    <t>S20226ALL</t>
  </si>
  <si>
    <t>S20227ALL</t>
  </si>
  <si>
    <t>S2022AALL</t>
  </si>
  <si>
    <t>S2022BALL</t>
  </si>
  <si>
    <t>S2022E1ALL</t>
  </si>
  <si>
    <t>S2022FALL</t>
  </si>
  <si>
    <t>S2022GALL</t>
  </si>
  <si>
    <t>S2022HALL</t>
  </si>
  <si>
    <t>S2022LALL</t>
  </si>
  <si>
    <t>S2022NALL</t>
  </si>
  <si>
    <t>S2022N1ALL</t>
  </si>
  <si>
    <t>S2022O1ALL</t>
  </si>
  <si>
    <t>S2022PALL</t>
  </si>
  <si>
    <t>S2022RALL</t>
  </si>
  <si>
    <t>S2022SALL</t>
  </si>
  <si>
    <t>S2022TALL</t>
  </si>
  <si>
    <t>S2022VALL</t>
  </si>
  <si>
    <t>S2022WALL</t>
  </si>
  <si>
    <t>S2022W1ALL</t>
  </si>
  <si>
    <t>S2022YALL</t>
  </si>
  <si>
    <t>S2022ZALL</t>
  </si>
  <si>
    <t>S2022AGDP</t>
  </si>
  <si>
    <t>S2022BGDP</t>
  </si>
  <si>
    <t>S2022E1GDP</t>
  </si>
  <si>
    <t>S2022FGDP</t>
  </si>
  <si>
    <t>S2022GGDP</t>
  </si>
  <si>
    <t>S2022HGDP</t>
  </si>
  <si>
    <t>S2022LGDP</t>
  </si>
  <si>
    <t>S2022NGDP</t>
  </si>
  <si>
    <t>S2022N1GDP</t>
  </si>
  <si>
    <t>S2022PGDP</t>
  </si>
  <si>
    <t>S2022RGDP</t>
  </si>
  <si>
    <t>S2022SGDP</t>
  </si>
  <si>
    <t>S2022TGDP</t>
  </si>
  <si>
    <t>S2022VGDP</t>
  </si>
  <si>
    <t>S2022WGDP</t>
  </si>
  <si>
    <t>S2022W1GDP</t>
  </si>
  <si>
    <t>S2022YGDP</t>
  </si>
  <si>
    <t>S2022ZGDP</t>
  </si>
  <si>
    <t>S2022AGNS</t>
  </si>
  <si>
    <t>S2022BGNS</t>
  </si>
  <si>
    <t>S2022E1GNS</t>
  </si>
  <si>
    <t>S2022FGNS</t>
  </si>
  <si>
    <t>S2022GGNS</t>
  </si>
  <si>
    <t>S2022HGNS</t>
  </si>
  <si>
    <t>S2022LGNS</t>
  </si>
  <si>
    <t>S2022NGNS</t>
  </si>
  <si>
    <t>S2022N1GNS</t>
  </si>
  <si>
    <t>S2022PGNS</t>
  </si>
  <si>
    <t>S2022RGNS</t>
  </si>
  <si>
    <t>S2022SGNS</t>
  </si>
  <si>
    <t>S2022TGNS</t>
  </si>
  <si>
    <t>S2022VGNS</t>
  </si>
  <si>
    <t>S2022WGNS</t>
  </si>
  <si>
    <t>S2022W1GNS</t>
  </si>
  <si>
    <t>S2022YGNS</t>
  </si>
  <si>
    <t>S2022ZGNS</t>
  </si>
  <si>
    <t>S20222HOS</t>
  </si>
  <si>
    <t>S20226HOS</t>
  </si>
  <si>
    <t>S20227HOS</t>
  </si>
  <si>
    <t>S2022AHOS</t>
  </si>
  <si>
    <t>S2022BHOS</t>
  </si>
  <si>
    <t>S2022E1HOS</t>
  </si>
  <si>
    <t>S2022FHOS</t>
  </si>
  <si>
    <t>S2022GHOS</t>
  </si>
  <si>
    <t>S2022HHOS</t>
  </si>
  <si>
    <t>S2022LHOS</t>
  </si>
  <si>
    <t>S2022NHOS</t>
  </si>
  <si>
    <t>S2022N1HOS</t>
  </si>
  <si>
    <t>S2022O1HOS</t>
  </si>
  <si>
    <t>S2022PHOS</t>
  </si>
  <si>
    <t>S2022SHOS</t>
  </si>
  <si>
    <t>S2022THOS</t>
  </si>
  <si>
    <t>S2022VHOS</t>
  </si>
  <si>
    <t>S2022W1HOS</t>
  </si>
  <si>
    <t>S2022YHOS</t>
  </si>
  <si>
    <t>S2022ZHOS</t>
  </si>
  <si>
    <t>S20222PDS</t>
  </si>
  <si>
    <t>S20225PDS</t>
  </si>
  <si>
    <t>S2022APDS</t>
  </si>
  <si>
    <t>S2022BPDS</t>
  </si>
  <si>
    <t>S2022E1PDS</t>
  </si>
  <si>
    <t>S2022FPDS</t>
  </si>
  <si>
    <t>S2022GPDS</t>
  </si>
  <si>
    <t>S2022HPDS</t>
  </si>
  <si>
    <t>S2022LPDS</t>
  </si>
  <si>
    <t>S2022NPDS</t>
  </si>
  <si>
    <t>S2022N1PDS</t>
  </si>
  <si>
    <t>S2022O1PDS</t>
  </si>
  <si>
    <t>S2022PPDS</t>
  </si>
  <si>
    <t>S2022RPDS</t>
  </si>
  <si>
    <t>S2022SPDS</t>
  </si>
  <si>
    <t>S2022TPDS</t>
  </si>
  <si>
    <t>S2022VPDS</t>
  </si>
  <si>
    <t>S2022WPDS</t>
  </si>
  <si>
    <t>S2022W1PDS</t>
  </si>
  <si>
    <t>S2022YPDS</t>
  </si>
  <si>
    <t>S2022ZPDS</t>
  </si>
  <si>
    <t>S2022ATOG</t>
  </si>
  <si>
    <t>S2022BTOG</t>
  </si>
  <si>
    <t>S2022E1TOG</t>
  </si>
  <si>
    <t>S2022FTOG</t>
  </si>
  <si>
    <t>S2022GTOG</t>
  </si>
  <si>
    <t>S2022HTOG</t>
  </si>
  <si>
    <t>S2022LTOG</t>
  </si>
  <si>
    <t>S2022NTOG</t>
  </si>
  <si>
    <t>S2022N1TOG</t>
  </si>
  <si>
    <t>S2022PTOG</t>
  </si>
  <si>
    <t>S2022RTOG</t>
  </si>
  <si>
    <t>S2022STOG</t>
  </si>
  <si>
    <t>S2022TTOG</t>
  </si>
  <si>
    <t>S2022VTOG</t>
  </si>
  <si>
    <t>S2022WTOG</t>
  </si>
  <si>
    <t>S2022W1TOG</t>
  </si>
  <si>
    <t>S2022YTOG</t>
  </si>
  <si>
    <t>S2022ZTOG</t>
  </si>
  <si>
    <t>S20222TOT</t>
  </si>
  <si>
    <t>S20225TOT</t>
  </si>
  <si>
    <t>S20226TOT</t>
  </si>
  <si>
    <t>S20227TOT</t>
  </si>
  <si>
    <t>S2022ATOT</t>
  </si>
  <si>
    <t>S2022BTOT</t>
  </si>
  <si>
    <t>S2022E1TOT</t>
  </si>
  <si>
    <t>S2022FTOT</t>
  </si>
  <si>
    <t>S2022GTOT</t>
  </si>
  <si>
    <t>S2022HTOT</t>
  </si>
  <si>
    <t>S2022LTOT</t>
  </si>
  <si>
    <t>S2022NTOT</t>
  </si>
  <si>
    <t>S2022N1TOT</t>
  </si>
  <si>
    <t>S2022O1TOT</t>
  </si>
  <si>
    <t>S2022PTOT</t>
  </si>
  <si>
    <t>S2022RTOT</t>
  </si>
  <si>
    <t>S2022STOT</t>
  </si>
  <si>
    <t>S2022TTOT</t>
  </si>
  <si>
    <t>S2022VTOT</t>
  </si>
  <si>
    <t>S2022WTOT</t>
  </si>
  <si>
    <t>S2022W1TOT</t>
  </si>
  <si>
    <t>S2022YTOT</t>
  </si>
  <si>
    <t>S2022ZTOT</t>
  </si>
  <si>
    <t>S2022AVDP</t>
  </si>
  <si>
    <t>S2022E1VDP</t>
  </si>
  <si>
    <t>S2022FVDP</t>
  </si>
  <si>
    <t>S2022GVDP</t>
  </si>
  <si>
    <t>S2022HVDP</t>
  </si>
  <si>
    <t>S2022LVDP</t>
  </si>
  <si>
    <t>S2022NVDP</t>
  </si>
  <si>
    <t>S2022N1VDP</t>
  </si>
  <si>
    <t>S2022PVDP</t>
  </si>
  <si>
    <t>S2022RVDP</t>
  </si>
  <si>
    <t>S2022SVDP</t>
  </si>
  <si>
    <t>S2022TVDP</t>
  </si>
  <si>
    <t>S2022VVDP</t>
  </si>
  <si>
    <t>S2022W1VDP</t>
  </si>
  <si>
    <t>S2022YVDP</t>
  </si>
  <si>
    <t>S2022NAALL</t>
  </si>
  <si>
    <t>S2022NAGNS</t>
  </si>
  <si>
    <t>S2022NATOG</t>
  </si>
  <si>
    <t>S2022NAVDP</t>
  </si>
  <si>
    <t xml:space="preserve">The Data Group have undertaken an assessment of the publication of granular age data in collaboration with Information Governance. In summary, we acknowledge that the age of workforce staff should be treated as a protected characteristic and is personal data in accordance with data protection law. For this reason, from the 2 June 2020 publication (31 March 2020 census date), we have removed the age data available from this report. </t>
  </si>
  <si>
    <r>
      <t>Unknown</t>
    </r>
    <r>
      <rPr>
        <b/>
        <vertAlign val="superscript"/>
        <sz val="12"/>
        <rFont val="Arial"/>
        <family val="2"/>
      </rPr>
      <t>6,8</t>
    </r>
  </si>
  <si>
    <t xml:space="preserve">From the 6 December 2022 publication (30 September 2022 census date), the Vocational Dental Practitioners (VDPs) are sourced from SWISS and Turas People. </t>
  </si>
  <si>
    <t>This is due to NHS Education for Scotland becoming the lead employer for VDPs across NHS Scotland.</t>
  </si>
  <si>
    <r>
      <rPr>
        <b/>
        <sz val="12"/>
        <rFont val="Arial"/>
        <family val="2"/>
      </rPr>
      <t>8.</t>
    </r>
    <r>
      <rPr>
        <sz val="12"/>
        <rFont val="Arial"/>
        <family val="2"/>
      </rPr>
      <t xml:space="preserve"> There is an increase in Unknown SIMD in September 2022 due to the new source of VDP data. Due to practice names being shared across multiple locations in Scotland postcodes were unable to be assigned to all practices.</t>
    </r>
  </si>
  <si>
    <t>VDPs were previously sourced from Turas Programme Management (TPM) by 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</si>
</sst>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 ##0.0;\-#\ ##0.0;\-\ \ "/>
    <numFmt numFmtId="166" formatCode="General_)"/>
    <numFmt numFmtId="167" formatCode="0.0"/>
    <numFmt numFmtId="168" formatCode="#\ ##0;\-#\ ##0;\-"/>
    <numFmt numFmtId="169" formatCode="#,###,##0;\-#,##0;\-"/>
    <numFmt numFmtId="170" formatCode="#.00"/>
    <numFmt numFmtId="171" formatCode="#,###,##0.0;\-#,##0.0;\-\ "/>
    <numFmt numFmtId="172" formatCode="#,###,##0;\-#,##0;\-\ "/>
    <numFmt numFmtId="173" formatCode="0_ ;\-0\ "/>
    <numFmt numFmtId="174" formatCode="#"/>
    <numFmt numFmtId="175" formatCode="_-* #,##0_-;\-* #,##0_-;_-* &quot;-&quot;??_-;_-@_-"/>
    <numFmt numFmtId="176" formatCode="_(* #,##0_);_(* \(#,##0\);_(* &quot;-&quot;??_);_(@_)"/>
  </numFmts>
  <fonts count="71" x14ac:knownFonts="1">
    <font>
      <sz val="8"/>
      <name val="Arial"/>
    </font>
    <font>
      <sz val="11"/>
      <color theme="1"/>
      <name val="Calibri"/>
      <family val="2"/>
      <scheme val="minor"/>
    </font>
    <font>
      <sz val="11"/>
      <color indexed="8"/>
      <name val="Calibri"/>
      <family val="2"/>
    </font>
    <font>
      <sz val="8"/>
      <name val="Arial"/>
      <family val="2"/>
    </font>
    <font>
      <sz val="10"/>
      <name val="Arial"/>
      <family val="2"/>
    </font>
    <font>
      <sz val="10"/>
      <name val="Arial"/>
      <family val="2"/>
    </font>
    <font>
      <sz val="10"/>
      <name val="MS Sans Serif"/>
      <family val="2"/>
    </font>
    <font>
      <u/>
      <sz val="8"/>
      <color indexed="12"/>
      <name val="Arial"/>
      <family val="2"/>
    </font>
    <font>
      <sz val="10"/>
      <name val="Courier"/>
      <family val="3"/>
    </font>
    <font>
      <b/>
      <sz val="12"/>
      <name val="Verdana"/>
      <family val="2"/>
    </font>
    <font>
      <sz val="10"/>
      <name val="Verdana"/>
      <family val="2"/>
    </font>
    <font>
      <b/>
      <sz val="10"/>
      <name val="Verdana"/>
      <family val="2"/>
    </font>
    <font>
      <sz val="10"/>
      <color indexed="17"/>
      <name val="Verdana"/>
      <family val="2"/>
    </font>
    <font>
      <sz val="9"/>
      <name val="Verdana"/>
      <family val="2"/>
    </font>
    <font>
      <sz val="8"/>
      <name val="Verdana"/>
      <family val="2"/>
    </font>
    <font>
      <sz val="8"/>
      <name val="Arial"/>
      <family val="2"/>
    </font>
    <font>
      <sz val="11"/>
      <color indexed="8"/>
      <name val="Calibri"/>
      <family val="2"/>
    </font>
    <font>
      <sz val="11"/>
      <color indexed="9"/>
      <name val="Calibri"/>
      <family val="2"/>
    </font>
    <font>
      <b/>
      <sz val="11"/>
      <color indexed="9"/>
      <name val="Calibri"/>
      <family val="2"/>
    </font>
    <font>
      <i/>
      <sz val="11"/>
      <color indexed="23"/>
      <name val="Calibri"/>
      <family val="2"/>
    </font>
    <font>
      <b/>
      <sz val="11"/>
      <color indexed="63"/>
      <name val="Calibri"/>
      <family val="2"/>
    </font>
    <font>
      <b/>
      <sz val="11"/>
      <color indexed="8"/>
      <name val="Calibri"/>
      <family val="2"/>
    </font>
    <font>
      <sz val="11"/>
      <color indexed="10"/>
      <name val="Calibri"/>
      <family val="2"/>
    </font>
    <font>
      <sz val="11"/>
      <color indexed="20"/>
      <name val="Calibri"/>
      <family val="2"/>
    </font>
    <font>
      <b/>
      <sz val="11"/>
      <color indexed="1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9"/>
      <name val="Calibri"/>
      <family val="2"/>
    </font>
    <font>
      <b/>
      <sz val="18"/>
      <color indexed="62"/>
      <name val="Cambria"/>
      <family val="2"/>
    </font>
    <font>
      <sz val="10"/>
      <name val="Arial"/>
      <family val="2"/>
    </font>
    <font>
      <sz val="8"/>
      <name val="Courier"/>
      <family val="3"/>
    </font>
    <font>
      <sz val="11"/>
      <color theme="1"/>
      <name val="Calibri"/>
      <family val="2"/>
      <scheme val="minor"/>
    </font>
    <font>
      <sz val="10"/>
      <color theme="1"/>
      <name val="Arial"/>
      <family val="2"/>
    </font>
    <font>
      <sz val="8"/>
      <color rgb="FFFF0000"/>
      <name val="Arial"/>
      <family val="2"/>
    </font>
    <font>
      <b/>
      <sz val="8"/>
      <name val="Arial"/>
      <family val="2"/>
    </font>
    <font>
      <sz val="12"/>
      <name val="Arial"/>
      <family val="2"/>
    </font>
    <font>
      <sz val="12"/>
      <name val="Verdana"/>
      <family val="2"/>
    </font>
    <font>
      <sz val="11"/>
      <name val="Arial"/>
      <family val="2"/>
    </font>
    <font>
      <sz val="8"/>
      <name val="Arial"/>
      <family val="2"/>
    </font>
    <font>
      <b/>
      <sz val="12"/>
      <name val="Arial"/>
      <family val="2"/>
    </font>
    <font>
      <i/>
      <sz val="10"/>
      <name val="Arial"/>
      <family val="2"/>
    </font>
    <font>
      <b/>
      <sz val="10"/>
      <name val="Arial"/>
      <family val="2"/>
    </font>
    <font>
      <b/>
      <i/>
      <sz val="12"/>
      <color indexed="52"/>
      <name val="Arial"/>
      <family val="2"/>
    </font>
    <font>
      <sz val="12"/>
      <color indexed="10"/>
      <name val="Arial"/>
      <family val="2"/>
    </font>
    <font>
      <u/>
      <sz val="12"/>
      <color indexed="13"/>
      <name val="Arial"/>
      <family val="2"/>
    </font>
    <font>
      <b/>
      <sz val="14"/>
      <name val="Arial"/>
      <family val="2"/>
    </font>
    <font>
      <b/>
      <sz val="16"/>
      <name val="Arial"/>
      <family val="2"/>
    </font>
    <font>
      <vertAlign val="superscript"/>
      <sz val="12"/>
      <name val="Arial"/>
      <family val="2"/>
    </font>
    <font>
      <b/>
      <sz val="12"/>
      <color indexed="8"/>
      <name val="Arial"/>
      <family val="2"/>
    </font>
    <font>
      <sz val="12"/>
      <color indexed="8"/>
      <name val="Arial"/>
      <family val="2"/>
    </font>
    <font>
      <b/>
      <i/>
      <sz val="11"/>
      <name val="Arial"/>
      <family val="2"/>
    </font>
    <font>
      <b/>
      <vertAlign val="superscript"/>
      <sz val="12"/>
      <name val="Arial"/>
      <family val="2"/>
    </font>
    <font>
      <b/>
      <sz val="12"/>
      <color indexed="10"/>
      <name val="Arial"/>
      <family val="2"/>
    </font>
    <font>
      <sz val="12"/>
      <color rgb="FFFFFFFF"/>
      <name val="Arial"/>
      <family val="2"/>
    </font>
    <font>
      <sz val="12"/>
      <color theme="0"/>
      <name val="Arial"/>
      <family val="2"/>
    </font>
    <font>
      <sz val="8"/>
      <color rgb="FFFFFFFF"/>
      <name val="Segoe UI"/>
      <family val="2"/>
    </font>
    <font>
      <i/>
      <sz val="12"/>
      <name val="Arial"/>
      <family val="2"/>
    </font>
    <font>
      <b/>
      <sz val="10"/>
      <color rgb="FFFF0000"/>
      <name val="Arial"/>
      <family val="2"/>
    </font>
    <font>
      <sz val="10"/>
      <color theme="0"/>
      <name val="Verdana"/>
      <family val="2"/>
    </font>
    <font>
      <sz val="8"/>
      <color theme="0"/>
      <name val="Arial"/>
      <family val="2"/>
    </font>
    <font>
      <sz val="11"/>
      <color theme="0"/>
      <name val="Arial"/>
      <family val="2"/>
    </font>
    <font>
      <b/>
      <sz val="12"/>
      <color theme="0"/>
      <name val="Arial"/>
      <family val="2"/>
    </font>
    <font>
      <sz val="12"/>
      <color theme="0"/>
      <name val="Verdana"/>
      <family val="2"/>
    </font>
    <font>
      <sz val="8"/>
      <name val="Arial"/>
    </font>
    <font>
      <sz val="10"/>
      <name val="Arial"/>
    </font>
    <font>
      <u/>
      <sz val="10"/>
      <color indexed="12"/>
      <name val="Arial"/>
      <family val="2"/>
    </font>
    <font>
      <b/>
      <sz val="16"/>
      <color rgb="FFFF0000"/>
      <name val="Arial"/>
      <family val="2"/>
    </font>
    <font>
      <u/>
      <sz val="12"/>
      <color theme="3"/>
      <name val="Arial"/>
      <family val="2"/>
    </font>
  </fonts>
  <fills count="23">
    <fill>
      <patternFill patternType="none"/>
    </fill>
    <fill>
      <patternFill patternType="gray125"/>
    </fill>
    <fill>
      <patternFill patternType="solid">
        <fgColor indexed="9"/>
      </patternFill>
    </fill>
    <fill>
      <patternFill patternType="solid">
        <fgColor indexed="44"/>
      </patternFill>
    </fill>
    <fill>
      <patternFill patternType="solid">
        <fgColor indexed="10"/>
      </patternFill>
    </fill>
    <fill>
      <patternFill patternType="solid">
        <fgColor indexed="29"/>
      </patternFill>
    </fill>
    <fill>
      <patternFill patternType="solid">
        <fgColor indexed="27"/>
      </patternFill>
    </fill>
    <fill>
      <patternFill patternType="solid">
        <fgColor indexed="26"/>
      </patternFill>
    </fill>
    <fill>
      <patternFill patternType="solid">
        <fgColor indexed="4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46"/>
      </patternFill>
    </fill>
    <fill>
      <patternFill patternType="solid">
        <fgColor indexed="55"/>
      </patternFill>
    </fill>
    <fill>
      <patternFill patternType="solid">
        <fgColor indexed="9"/>
        <bgColor indexed="64"/>
      </patternFill>
    </fill>
    <fill>
      <patternFill patternType="solid">
        <fgColor indexed="6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95">
    <xf numFmtId="0" fontId="0" fillId="0" borderId="0"/>
    <xf numFmtId="0" fontId="16" fillId="3" borderId="0" applyNumberFormat="0" applyBorder="0" applyAlignment="0" applyProtection="0"/>
    <xf numFmtId="0" fontId="2" fillId="3" borderId="0" applyNumberFormat="0" applyBorder="0" applyAlignment="0" applyProtection="0"/>
    <xf numFmtId="0" fontId="16" fillId="5" borderId="0" applyNumberFormat="0" applyBorder="0" applyAlignment="0" applyProtection="0"/>
    <xf numFmtId="0" fontId="2" fillId="5" borderId="0" applyNumberFormat="0" applyBorder="0" applyAlignment="0" applyProtection="0"/>
    <xf numFmtId="0" fontId="16" fillId="7" borderId="0" applyNumberFormat="0" applyBorder="0" applyAlignment="0" applyProtection="0"/>
    <xf numFmtId="0" fontId="2" fillId="7" borderId="0" applyNumberFormat="0" applyBorder="0" applyAlignment="0" applyProtection="0"/>
    <xf numFmtId="0" fontId="16" fillId="8" borderId="0" applyNumberFormat="0" applyBorder="0" applyAlignment="0" applyProtection="0"/>
    <xf numFmtId="0" fontId="2" fillId="8" borderId="0" applyNumberFormat="0" applyBorder="0" applyAlignment="0" applyProtection="0"/>
    <xf numFmtId="0" fontId="16" fillId="6" borderId="0" applyNumberFormat="0" applyBorder="0" applyAlignment="0" applyProtection="0"/>
    <xf numFmtId="0" fontId="2" fillId="6" borderId="0" applyNumberFormat="0" applyBorder="0" applyAlignment="0" applyProtection="0"/>
    <xf numFmtId="0" fontId="16" fillId="7" borderId="0" applyNumberFormat="0" applyBorder="0" applyAlignment="0" applyProtection="0"/>
    <xf numFmtId="0" fontId="2" fillId="7" borderId="0" applyNumberFormat="0" applyBorder="0" applyAlignment="0" applyProtection="0"/>
    <xf numFmtId="0" fontId="16" fillId="6" borderId="0" applyNumberFormat="0" applyBorder="0" applyAlignment="0" applyProtection="0"/>
    <xf numFmtId="0" fontId="2" fillId="6" borderId="0" applyNumberFormat="0" applyBorder="0" applyAlignment="0" applyProtection="0"/>
    <xf numFmtId="0" fontId="16" fillId="5" borderId="0" applyNumberFormat="0" applyBorder="0" applyAlignment="0" applyProtection="0"/>
    <xf numFmtId="0" fontId="2" fillId="5" borderId="0" applyNumberFormat="0" applyBorder="0" applyAlignment="0" applyProtection="0"/>
    <xf numFmtId="0" fontId="16" fillId="9" borderId="0" applyNumberFormat="0" applyBorder="0" applyAlignment="0" applyProtection="0"/>
    <xf numFmtId="0" fontId="2" fillId="9" borderId="0" applyNumberFormat="0" applyBorder="0" applyAlignment="0" applyProtection="0"/>
    <xf numFmtId="0" fontId="16" fillId="10" borderId="0" applyNumberFormat="0" applyBorder="0" applyAlignment="0" applyProtection="0"/>
    <xf numFmtId="0" fontId="2" fillId="10" borderId="0" applyNumberFormat="0" applyBorder="0" applyAlignment="0" applyProtection="0"/>
    <xf numFmtId="0" fontId="16" fillId="6" borderId="0" applyNumberFormat="0" applyBorder="0" applyAlignment="0" applyProtection="0"/>
    <xf numFmtId="0" fontId="2" fillId="6" borderId="0" applyNumberFormat="0" applyBorder="0" applyAlignment="0" applyProtection="0"/>
    <xf numFmtId="0" fontId="16" fillId="7" borderId="0" applyNumberFormat="0" applyBorder="0" applyAlignment="0" applyProtection="0"/>
    <xf numFmtId="0" fontId="2" fillId="7"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13"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4" borderId="0" applyNumberFormat="0" applyBorder="0" applyAlignment="0" applyProtection="0"/>
    <xf numFmtId="0" fontId="23" fillId="16" borderId="0" applyNumberFormat="0" applyBorder="0" applyAlignment="0" applyProtection="0"/>
    <xf numFmtId="0" fontId="24" fillId="2" borderId="1" applyNumberFormat="0" applyAlignment="0" applyProtection="0"/>
    <xf numFmtId="0" fontId="18" fillId="17" borderId="2" applyNumberFormat="0" applyAlignment="0" applyProtection="0"/>
    <xf numFmtId="40" fontId="6" fillId="0" borderId="0" applyFont="0" applyFill="0" applyBorder="0" applyAlignment="0" applyProtection="0"/>
    <xf numFmtId="0" fontId="19" fillId="0" borderId="0" applyNumberFormat="0" applyFill="0" applyBorder="0" applyAlignment="0" applyProtection="0"/>
    <xf numFmtId="0" fontId="25"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7" fillId="0" borderId="0" applyNumberFormat="0" applyFill="0" applyBorder="0" applyAlignment="0" applyProtection="0">
      <alignment vertical="top"/>
      <protection locked="0"/>
    </xf>
    <xf numFmtId="0" fontId="29" fillId="9" borderId="1" applyNumberFormat="0" applyAlignment="0" applyProtection="0"/>
    <xf numFmtId="0" fontId="22" fillId="0" borderId="6" applyNumberFormat="0" applyFill="0" applyAlignment="0" applyProtection="0"/>
    <xf numFmtId="0" fontId="30" fillId="9" borderId="0" applyNumberFormat="0" applyBorder="0" applyAlignment="0" applyProtection="0"/>
    <xf numFmtId="0" fontId="4" fillId="0" borderId="0"/>
    <xf numFmtId="0" fontId="32" fillId="0" borderId="0"/>
    <xf numFmtId="0" fontId="4" fillId="0" borderId="0"/>
    <xf numFmtId="0" fontId="34" fillId="0" borderId="0"/>
    <xf numFmtId="0" fontId="3" fillId="0" borderId="0"/>
    <xf numFmtId="0" fontId="35" fillId="0" borderId="0"/>
    <xf numFmtId="0" fontId="33" fillId="0" borderId="0"/>
    <xf numFmtId="0" fontId="35" fillId="0" borderId="0"/>
    <xf numFmtId="0" fontId="3" fillId="0" borderId="0"/>
    <xf numFmtId="0" fontId="6" fillId="0" borderId="0"/>
    <xf numFmtId="0" fontId="3" fillId="0" borderId="0"/>
    <xf numFmtId="166" fontId="8" fillId="0" borderId="0"/>
    <xf numFmtId="0" fontId="3" fillId="0" borderId="0"/>
    <xf numFmtId="0" fontId="5" fillId="0" borderId="0"/>
    <xf numFmtId="0" fontId="5" fillId="0" borderId="0"/>
    <xf numFmtId="0" fontId="15" fillId="7" borderId="7" applyNumberFormat="0" applyFont="0" applyAlignment="0" applyProtection="0"/>
    <xf numFmtId="0" fontId="3" fillId="7" borderId="7" applyNumberFormat="0" applyFont="0" applyAlignment="0" applyProtection="0"/>
    <xf numFmtId="0" fontId="20" fillId="2" borderId="8" applyNumberFormat="0" applyAlignment="0" applyProtection="0"/>
    <xf numFmtId="9" fontId="4" fillId="0" borderId="0" applyFont="0" applyFill="0" applyBorder="0" applyAlignment="0" applyProtection="0"/>
    <xf numFmtId="0" fontId="31"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5" fillId="0" borderId="0"/>
    <xf numFmtId="0" fontId="15" fillId="0" borderId="0"/>
    <xf numFmtId="0" fontId="3" fillId="0" borderId="0"/>
    <xf numFmtId="0" fontId="3" fillId="0" borderId="0"/>
    <xf numFmtId="164" fontId="41" fillId="0" borderId="0" applyFont="0" applyFill="0" applyBorder="0" applyAlignment="0" applyProtection="0"/>
    <xf numFmtId="0" fontId="67" fillId="0" borderId="0"/>
    <xf numFmtId="0" fontId="68" fillId="0" borderId="0" applyNumberFormat="0" applyFill="0" applyBorder="0" applyAlignment="0" applyProtection="0">
      <alignment vertical="top"/>
      <protection locked="0"/>
    </xf>
    <xf numFmtId="0" fontId="3"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applyFill="0"/>
    <xf numFmtId="9" fontId="4" fillId="0" borderId="0" applyFont="0" applyFill="0" applyBorder="0" applyAlignment="0" applyProtection="0"/>
    <xf numFmtId="0" fontId="35" fillId="0" borderId="0"/>
    <xf numFmtId="0" fontId="4" fillId="0" borderId="0"/>
    <xf numFmtId="0" fontId="66" fillId="0" borderId="0"/>
    <xf numFmtId="0" fontId="1" fillId="0" borderId="0"/>
  </cellStyleXfs>
  <cellXfs count="296">
    <xf numFmtId="0" fontId="0" fillId="0" borderId="0" xfId="0"/>
    <xf numFmtId="0" fontId="4" fillId="0" borderId="0" xfId="0" applyFont="1"/>
    <xf numFmtId="0" fontId="0" fillId="0" borderId="0" xfId="0" applyNumberFormat="1" applyAlignment="1" applyProtection="1">
      <alignment horizontal="left"/>
      <protection locked="0"/>
    </xf>
    <xf numFmtId="0" fontId="10" fillId="0" borderId="0" xfId="0" applyFont="1"/>
    <xf numFmtId="165" fontId="10" fillId="18" borderId="0" xfId="64" applyNumberFormat="1" applyFont="1" applyFill="1" applyBorder="1" applyAlignment="1" applyProtection="1">
      <alignment horizontal="right"/>
      <protection locked="0"/>
    </xf>
    <xf numFmtId="1" fontId="0" fillId="0" borderId="0" xfId="0" applyNumberFormat="1" applyAlignment="1" applyProtection="1">
      <alignment horizontal="right"/>
      <protection locked="0"/>
    </xf>
    <xf numFmtId="1" fontId="0" fillId="0" borderId="0" xfId="0" applyNumberFormat="1"/>
    <xf numFmtId="0" fontId="3" fillId="0" borderId="0" xfId="0" applyFont="1"/>
    <xf numFmtId="165" fontId="12" fillId="0" borderId="0" xfId="64" applyNumberFormat="1" applyFont="1" applyFill="1" applyBorder="1" applyAlignment="1" applyProtection="1">
      <alignment horizontal="right"/>
      <protection locked="0"/>
    </xf>
    <xf numFmtId="0" fontId="0" fillId="19" borderId="0" xfId="0" applyFill="1"/>
    <xf numFmtId="0" fontId="14" fillId="19" borderId="0" xfId="0" applyFont="1" applyFill="1"/>
    <xf numFmtId="0" fontId="10" fillId="18" borderId="0" xfId="0" applyFont="1" applyFill="1" applyProtection="1">
      <protection locked="0"/>
    </xf>
    <xf numFmtId="0" fontId="10" fillId="0" borderId="0" xfId="0" applyFont="1" applyFill="1" applyProtection="1">
      <protection locked="0"/>
    </xf>
    <xf numFmtId="0" fontId="10" fillId="18" borderId="0" xfId="0" applyFont="1" applyFill="1" applyAlignment="1" applyProtection="1">
      <alignment vertical="center" wrapText="1"/>
      <protection locked="0"/>
    </xf>
    <xf numFmtId="0" fontId="10" fillId="18" borderId="0" xfId="0" applyFont="1" applyFill="1" applyBorder="1" applyProtection="1">
      <protection locked="0"/>
    </xf>
    <xf numFmtId="0" fontId="11" fillId="18" borderId="0" xfId="0" applyFont="1" applyFill="1" applyBorder="1" applyAlignment="1" applyProtection="1">
      <alignment horizontal="left"/>
      <protection locked="0"/>
    </xf>
    <xf numFmtId="0" fontId="10" fillId="0" borderId="0" xfId="0" applyFont="1" applyFill="1" applyBorder="1" applyProtection="1">
      <protection locked="0"/>
    </xf>
    <xf numFmtId="0" fontId="13" fillId="0" borderId="0" xfId="0" applyFont="1" applyProtection="1">
      <protection locked="0"/>
    </xf>
    <xf numFmtId="0" fontId="10" fillId="18" borderId="0" xfId="0" applyFont="1" applyFill="1" applyProtection="1">
      <protection hidden="1"/>
    </xf>
    <xf numFmtId="0" fontId="10" fillId="0" borderId="0" xfId="0" applyFont="1" applyFill="1" applyProtection="1">
      <protection hidden="1"/>
    </xf>
    <xf numFmtId="0" fontId="11" fillId="0" borderId="0" xfId="0" applyFont="1" applyFill="1" applyBorder="1" applyProtection="1">
      <protection hidden="1"/>
    </xf>
    <xf numFmtId="0" fontId="10" fillId="0" borderId="0" xfId="0" applyFont="1" applyFill="1" applyAlignment="1" applyProtection="1">
      <alignment vertical="center" wrapText="1"/>
      <protection locked="0"/>
    </xf>
    <xf numFmtId="0" fontId="11" fillId="18" borderId="0" xfId="0" applyFont="1" applyFill="1" applyBorder="1" applyProtection="1">
      <protection locked="0"/>
    </xf>
    <xf numFmtId="0" fontId="10" fillId="0" borderId="0" xfId="64" applyFont="1" applyFill="1" applyBorder="1" applyProtection="1">
      <protection hidden="1"/>
    </xf>
    <xf numFmtId="0" fontId="10" fillId="19" borderId="0" xfId="0" applyFont="1" applyFill="1" applyBorder="1" applyProtection="1">
      <protection locked="0"/>
    </xf>
    <xf numFmtId="0" fontId="10" fillId="19" borderId="0" xfId="0" applyFont="1" applyFill="1" applyBorder="1" applyAlignment="1" applyProtection="1">
      <alignment horizontal="right"/>
      <protection locked="0"/>
    </xf>
    <xf numFmtId="0" fontId="9" fillId="19" borderId="0" xfId="61" applyFont="1" applyFill="1" applyBorder="1" applyProtection="1">
      <protection locked="0"/>
    </xf>
    <xf numFmtId="0" fontId="10" fillId="19" borderId="0" xfId="0" applyFont="1" applyFill="1" applyBorder="1" applyProtection="1">
      <protection hidden="1"/>
    </xf>
    <xf numFmtId="172" fontId="10" fillId="19" borderId="0" xfId="0" applyNumberFormat="1" applyFont="1" applyFill="1" applyBorder="1" applyProtection="1">
      <protection hidden="1"/>
    </xf>
    <xf numFmtId="0" fontId="11" fillId="18" borderId="0" xfId="0" applyFont="1" applyFill="1" applyBorder="1" applyProtection="1">
      <protection hidden="1"/>
    </xf>
    <xf numFmtId="172" fontId="10" fillId="0" borderId="0" xfId="0" applyNumberFormat="1" applyFont="1" applyFill="1" applyBorder="1" applyProtection="1">
      <protection hidden="1"/>
    </xf>
    <xf numFmtId="0" fontId="13" fillId="0" borderId="0" xfId="0" applyFont="1" applyProtection="1">
      <protection hidden="1"/>
    </xf>
    <xf numFmtId="0" fontId="13" fillId="0" borderId="0" xfId="0" applyFont="1" applyFill="1" applyProtection="1">
      <protection hidden="1"/>
    </xf>
    <xf numFmtId="0" fontId="10" fillId="18" borderId="0" xfId="64" applyFont="1" applyFill="1" applyBorder="1" applyProtection="1">
      <protection hidden="1"/>
    </xf>
    <xf numFmtId="169" fontId="10" fillId="18" borderId="0" xfId="60" applyNumberFormat="1" applyFont="1" applyFill="1" applyBorder="1" applyProtection="1">
      <protection hidden="1"/>
    </xf>
    <xf numFmtId="0" fontId="10" fillId="19" borderId="0" xfId="61" applyFont="1" applyFill="1" applyBorder="1" applyProtection="1">
      <protection hidden="1"/>
    </xf>
    <xf numFmtId="0" fontId="0" fillId="19" borderId="0" xfId="0" applyFill="1" applyAlignment="1"/>
    <xf numFmtId="0" fontId="3" fillId="19" borderId="0" xfId="0" applyFont="1" applyFill="1" applyAlignment="1"/>
    <xf numFmtId="0" fontId="0" fillId="0" borderId="0" xfId="0" applyFill="1"/>
    <xf numFmtId="0" fontId="3" fillId="0" borderId="0" xfId="0" applyFont="1" applyFill="1"/>
    <xf numFmtId="170" fontId="0" fillId="0" borderId="0" xfId="0" applyNumberFormat="1" applyFill="1" applyAlignment="1" applyProtection="1">
      <alignment horizontal="right"/>
      <protection locked="0"/>
    </xf>
    <xf numFmtId="0" fontId="0" fillId="0" borderId="0" xfId="0" applyNumberFormat="1" applyFill="1" applyAlignment="1" applyProtection="1">
      <alignment horizontal="left"/>
      <protection locked="0"/>
    </xf>
    <xf numFmtId="0" fontId="3" fillId="0" borderId="0" xfId="0" applyNumberFormat="1" applyFont="1" applyAlignment="1" applyProtection="1">
      <alignment horizontal="left"/>
      <protection locked="0"/>
    </xf>
    <xf numFmtId="0" fontId="36" fillId="0" borderId="0" xfId="0" applyNumberFormat="1" applyFont="1" applyAlignment="1" applyProtection="1">
      <alignment horizontal="left"/>
      <protection locked="0"/>
    </xf>
    <xf numFmtId="174" fontId="36" fillId="0" borderId="0" xfId="56" applyNumberFormat="1" applyFont="1"/>
    <xf numFmtId="174" fontId="0" fillId="0" borderId="0" xfId="0" applyNumberFormat="1" applyAlignment="1">
      <alignment horizontal="right"/>
    </xf>
    <xf numFmtId="174" fontId="3" fillId="0" borderId="0" xfId="0" applyNumberFormat="1" applyFont="1" applyAlignment="1" applyProtection="1">
      <alignment horizontal="right"/>
      <protection locked="0"/>
    </xf>
    <xf numFmtId="174" fontId="0" fillId="0" borderId="0" xfId="0" applyNumberFormat="1" applyAlignment="1" applyProtection="1">
      <alignment horizontal="left"/>
      <protection locked="0"/>
    </xf>
    <xf numFmtId="174" fontId="36" fillId="0" borderId="0" xfId="57" applyNumberFormat="1" applyFont="1"/>
    <xf numFmtId="174" fontId="0" fillId="0" borderId="0" xfId="0" applyNumberFormat="1" applyAlignment="1" applyProtection="1">
      <alignment horizontal="right"/>
      <protection locked="0"/>
    </xf>
    <xf numFmtId="174" fontId="36" fillId="0" borderId="0" xfId="60" applyNumberFormat="1" applyFont="1" applyFill="1" applyBorder="1" applyAlignment="1" applyProtection="1">
      <alignment horizontal="right"/>
      <protection hidden="1"/>
    </xf>
    <xf numFmtId="0" fontId="0" fillId="0" borderId="0" xfId="0" applyNumberFormat="1" applyAlignment="1" applyProtection="1">
      <alignment horizontal="right"/>
      <protection locked="0"/>
    </xf>
    <xf numFmtId="170" fontId="0" fillId="0" borderId="0" xfId="0" applyNumberFormat="1" applyAlignment="1" applyProtection="1">
      <alignment horizontal="right"/>
      <protection locked="0"/>
    </xf>
    <xf numFmtId="0" fontId="10" fillId="0" borderId="0" xfId="0" applyFont="1" applyFill="1" applyBorder="1" applyAlignment="1" applyProtection="1">
      <alignment horizontal="center"/>
      <protection hidden="1"/>
    </xf>
    <xf numFmtId="168" fontId="10" fillId="0" borderId="0" xfId="0" applyNumberFormat="1" applyFont="1" applyFill="1" applyBorder="1" applyAlignment="1" applyProtection="1">
      <alignment horizontal="center"/>
      <protection hidden="1"/>
    </xf>
    <xf numFmtId="0" fontId="10" fillId="0" borderId="0" xfId="0" applyFont="1" applyFill="1" applyAlignment="1" applyProtection="1">
      <alignment vertical="center"/>
      <protection locked="0"/>
    </xf>
    <xf numFmtId="0" fontId="10" fillId="0" borderId="0" xfId="0" applyFont="1" applyFill="1" applyAlignment="1" applyProtection="1">
      <protection locked="0"/>
    </xf>
    <xf numFmtId="0" fontId="10" fillId="0" borderId="0" xfId="0" applyFont="1" applyFill="1" applyBorder="1" applyAlignment="1" applyProtection="1">
      <protection locked="0"/>
    </xf>
    <xf numFmtId="168" fontId="12" fillId="0" borderId="0" xfId="64" applyNumberFormat="1" applyFont="1" applyFill="1" applyBorder="1" applyAlignment="1" applyProtection="1">
      <protection locked="0"/>
    </xf>
    <xf numFmtId="0" fontId="10" fillId="0" borderId="0" xfId="0" applyFont="1" applyFill="1" applyBorder="1" applyAlignment="1" applyProtection="1">
      <protection hidden="1"/>
    </xf>
    <xf numFmtId="169" fontId="10" fillId="0" borderId="0" xfId="0" applyNumberFormat="1" applyFont="1" applyFill="1" applyBorder="1" applyAlignment="1" applyProtection="1">
      <protection hidden="1"/>
    </xf>
    <xf numFmtId="0" fontId="10" fillId="0" borderId="0" xfId="0" applyFont="1" applyFill="1" applyAlignment="1" applyProtection="1">
      <protection hidden="1"/>
    </xf>
    <xf numFmtId="3" fontId="4" fillId="0" borderId="0" xfId="0" applyNumberFormat="1" applyFont="1" applyFill="1" applyAlignment="1">
      <alignment horizontal="left"/>
    </xf>
    <xf numFmtId="3" fontId="4" fillId="0" borderId="0" xfId="63" applyNumberFormat="1" applyFont="1" applyFill="1"/>
    <xf numFmtId="3" fontId="4" fillId="0" borderId="0" xfId="0" applyNumberFormat="1" applyFont="1" applyFill="1" applyAlignment="1">
      <alignment horizontal="left" wrapText="1"/>
    </xf>
    <xf numFmtId="3" fontId="4" fillId="0" borderId="0" xfId="0" applyNumberFormat="1" applyFont="1" applyFill="1" applyBorder="1" applyAlignment="1">
      <alignment horizontal="left"/>
    </xf>
    <xf numFmtId="0" fontId="0" fillId="0" borderId="0" xfId="0" applyFill="1" applyBorder="1"/>
    <xf numFmtId="0" fontId="11" fillId="18" borderId="0" xfId="0" applyFont="1" applyFill="1" applyBorder="1" applyAlignment="1" applyProtection="1">
      <alignment horizontal="center"/>
      <protection locked="0"/>
    </xf>
    <xf numFmtId="0" fontId="37" fillId="0" borderId="0" xfId="0" applyFont="1" applyBorder="1" applyAlignment="1">
      <alignment horizontal="center"/>
    </xf>
    <xf numFmtId="0" fontId="38" fillId="0" borderId="0" xfId="0" applyFont="1"/>
    <xf numFmtId="0" fontId="39" fillId="0" borderId="0" xfId="0" applyFont="1"/>
    <xf numFmtId="0" fontId="39" fillId="0" borderId="0" xfId="0" applyFont="1" applyAlignment="1">
      <alignment horizontal="left"/>
    </xf>
    <xf numFmtId="0" fontId="39" fillId="0" borderId="0" xfId="0" applyNumberFormat="1" applyFont="1" applyAlignment="1">
      <alignment horizontal="left"/>
    </xf>
    <xf numFmtId="0" fontId="0" fillId="21" borderId="0" xfId="0" applyFill="1"/>
    <xf numFmtId="0" fontId="40" fillId="21" borderId="0" xfId="0" applyFont="1" applyFill="1"/>
    <xf numFmtId="0" fontId="38" fillId="19" borderId="0" xfId="0" applyFont="1" applyFill="1" applyBorder="1" applyProtection="1">
      <protection hidden="1"/>
    </xf>
    <xf numFmtId="0" fontId="38" fillId="0" borderId="0" xfId="0" applyFont="1" applyFill="1" applyProtection="1">
      <protection hidden="1"/>
    </xf>
    <xf numFmtId="0" fontId="38" fillId="18" borderId="0" xfId="0" applyFont="1" applyFill="1" applyProtection="1">
      <protection hidden="1"/>
    </xf>
    <xf numFmtId="170" fontId="38" fillId="0" borderId="0" xfId="0" applyNumberFormat="1" applyFont="1" applyFill="1" applyAlignment="1" applyProtection="1">
      <alignment horizontal="right"/>
      <protection locked="0"/>
    </xf>
    <xf numFmtId="0" fontId="38" fillId="21" borderId="0" xfId="0" applyFont="1" applyFill="1"/>
    <xf numFmtId="0" fontId="38" fillId="19" borderId="0" xfId="0" applyFont="1" applyFill="1"/>
    <xf numFmtId="0" fontId="4" fillId="19" borderId="0" xfId="0" applyFont="1" applyFill="1"/>
    <xf numFmtId="0" fontId="3" fillId="19" borderId="0" xfId="0" applyFont="1" applyFill="1"/>
    <xf numFmtId="0" fontId="4" fillId="19" borderId="0" xfId="0" applyFont="1" applyFill="1" applyAlignment="1"/>
    <xf numFmtId="0" fontId="42" fillId="19" borderId="0" xfId="0" applyFont="1" applyFill="1"/>
    <xf numFmtId="0" fontId="45" fillId="19" borderId="0" xfId="0" applyFont="1" applyFill="1"/>
    <xf numFmtId="0" fontId="38" fillId="19" borderId="0" xfId="0" applyFont="1" applyFill="1" applyAlignment="1">
      <alignment wrapText="1"/>
    </xf>
    <xf numFmtId="0" fontId="46" fillId="19" borderId="0" xfId="0" applyFont="1" applyFill="1"/>
    <xf numFmtId="0" fontId="47" fillId="19" borderId="0" xfId="47" applyFont="1" applyFill="1" applyAlignment="1" applyProtection="1"/>
    <xf numFmtId="0" fontId="38" fillId="19" borderId="0" xfId="0" quotePrefix="1" applyFont="1" applyFill="1" applyAlignment="1"/>
    <xf numFmtId="0" fontId="38" fillId="19" borderId="0" xfId="0" quotePrefix="1" applyFont="1" applyFill="1"/>
    <xf numFmtId="0" fontId="38" fillId="19" borderId="0" xfId="0" applyNumberFormat="1" applyFont="1" applyFill="1" applyAlignment="1"/>
    <xf numFmtId="0" fontId="38" fillId="19" borderId="0" xfId="0" applyFont="1" applyFill="1" applyAlignment="1"/>
    <xf numFmtId="0" fontId="42" fillId="19" borderId="0" xfId="0" applyFont="1" applyFill="1" applyAlignment="1"/>
    <xf numFmtId="0" fontId="38" fillId="19" borderId="0" xfId="0" applyFont="1" applyFill="1" applyAlignment="1">
      <alignment horizontal="justify" wrapText="1"/>
    </xf>
    <xf numFmtId="0" fontId="38" fillId="19" borderId="0" xfId="47" applyFont="1" applyFill="1" applyAlignment="1" applyProtection="1"/>
    <xf numFmtId="0" fontId="0" fillId="19" borderId="0" xfId="0" applyFill="1" applyAlignment="1">
      <alignment vertical="top"/>
    </xf>
    <xf numFmtId="0" fontId="49" fillId="19" borderId="0" xfId="0" applyFont="1" applyFill="1" applyProtection="1">
      <protection hidden="1"/>
    </xf>
    <xf numFmtId="0" fontId="4" fillId="19" borderId="0" xfId="0" applyFont="1" applyFill="1" applyAlignment="1">
      <alignment vertical="top"/>
    </xf>
    <xf numFmtId="0" fontId="42" fillId="21" borderId="0" xfId="0" applyFont="1" applyFill="1" applyProtection="1">
      <protection locked="0"/>
    </xf>
    <xf numFmtId="0" fontId="42" fillId="21" borderId="0" xfId="0" applyFont="1" applyFill="1" applyBorder="1" applyAlignment="1" applyProtection="1">
      <alignment vertical="center"/>
      <protection locked="0"/>
    </xf>
    <xf numFmtId="0" fontId="42" fillId="21" borderId="11" xfId="0" applyFont="1" applyFill="1" applyBorder="1" applyProtection="1">
      <protection hidden="1"/>
    </xf>
    <xf numFmtId="0" fontId="38" fillId="21" borderId="0" xfId="0" applyFont="1" applyFill="1" applyBorder="1" applyProtection="1">
      <protection hidden="1"/>
    </xf>
    <xf numFmtId="0" fontId="38" fillId="21" borderId="0" xfId="0" applyFont="1" applyFill="1" applyBorder="1" applyAlignment="1" applyProtection="1">
      <alignment horizontal="left" indent="1"/>
      <protection hidden="1"/>
    </xf>
    <xf numFmtId="0" fontId="38" fillId="21" borderId="0" xfId="0" applyFont="1" applyFill="1" applyAlignment="1" applyProtection="1">
      <alignment horizontal="left" indent="3"/>
      <protection hidden="1"/>
    </xf>
    <xf numFmtId="0" fontId="38" fillId="21" borderId="0" xfId="0" applyFont="1" applyFill="1" applyBorder="1" applyAlignment="1" applyProtection="1">
      <alignment horizontal="left" indent="3"/>
      <protection hidden="1"/>
    </xf>
    <xf numFmtId="0" fontId="38" fillId="21" borderId="0" xfId="0" applyFont="1" applyFill="1" applyBorder="1" applyAlignment="1" applyProtection="1">
      <alignment horizontal="left"/>
      <protection hidden="1"/>
    </xf>
    <xf numFmtId="0" fontId="38" fillId="21" borderId="10" xfId="0" applyFont="1" applyFill="1" applyBorder="1" applyProtection="1">
      <protection hidden="1"/>
    </xf>
    <xf numFmtId="0" fontId="48" fillId="21" borderId="0" xfId="0" applyFont="1" applyFill="1" applyProtection="1">
      <protection locked="0"/>
    </xf>
    <xf numFmtId="175" fontId="38" fillId="21" borderId="0" xfId="77" applyNumberFormat="1" applyFont="1" applyFill="1"/>
    <xf numFmtId="175" fontId="38" fillId="21" borderId="0" xfId="77" applyNumberFormat="1" applyFont="1" applyFill="1" applyAlignment="1">
      <alignment horizontal="right"/>
    </xf>
    <xf numFmtId="175" fontId="38" fillId="21" borderId="10" xfId="77" applyNumberFormat="1" applyFont="1" applyFill="1" applyBorder="1" applyAlignment="1">
      <alignment horizontal="right"/>
    </xf>
    <xf numFmtId="175" fontId="38" fillId="21" borderId="10" xfId="77" applyNumberFormat="1" applyFont="1" applyFill="1" applyBorder="1"/>
    <xf numFmtId="17" fontId="42" fillId="21" borderId="10" xfId="0" applyNumberFormat="1" applyFont="1" applyFill="1" applyBorder="1" applyAlignment="1">
      <alignment horizontal="center"/>
    </xf>
    <xf numFmtId="0" fontId="42" fillId="18" borderId="10" xfId="0" applyFont="1" applyFill="1" applyBorder="1" applyAlignment="1" applyProtection="1">
      <alignment wrapText="1"/>
      <protection hidden="1"/>
    </xf>
    <xf numFmtId="0" fontId="42" fillId="18" borderId="15" xfId="0" applyFont="1" applyFill="1" applyBorder="1" applyProtection="1">
      <protection hidden="1"/>
    </xf>
    <xf numFmtId="165" fontId="51" fillId="18" borderId="10" xfId="62" applyNumberFormat="1" applyFont="1" applyFill="1" applyBorder="1" applyAlignment="1" applyProtection="1">
      <alignment horizontal="center"/>
      <protection hidden="1"/>
    </xf>
    <xf numFmtId="0" fontId="42" fillId="18" borderId="10" xfId="0" applyFont="1" applyFill="1" applyBorder="1" applyAlignment="1" applyProtection="1">
      <alignment horizontal="center"/>
      <protection hidden="1"/>
    </xf>
    <xf numFmtId="0" fontId="42" fillId="0" borderId="0" xfId="0" applyFont="1" applyFill="1" applyBorder="1" applyProtection="1">
      <protection hidden="1"/>
    </xf>
    <xf numFmtId="173" fontId="52" fillId="18" borderId="10" xfId="62" applyNumberFormat="1" applyFont="1" applyFill="1" applyBorder="1" applyAlignment="1" applyProtection="1">
      <alignment horizontal="center"/>
      <protection hidden="1"/>
    </xf>
    <xf numFmtId="0" fontId="42" fillId="0" borderId="13" xfId="0" applyFont="1" applyFill="1" applyBorder="1" applyProtection="1">
      <protection hidden="1"/>
    </xf>
    <xf numFmtId="169" fontId="42" fillId="0" borderId="11" xfId="60" applyNumberFormat="1" applyFont="1" applyFill="1" applyBorder="1" applyProtection="1">
      <protection hidden="1"/>
    </xf>
    <xf numFmtId="0" fontId="38" fillId="0" borderId="14" xfId="0" applyFont="1" applyFill="1" applyBorder="1" applyProtection="1">
      <protection hidden="1"/>
    </xf>
    <xf numFmtId="169" fontId="38" fillId="0" borderId="0" xfId="60" applyNumberFormat="1" applyFont="1" applyFill="1" applyBorder="1" applyProtection="1">
      <protection hidden="1"/>
    </xf>
    <xf numFmtId="0" fontId="38" fillId="0" borderId="14" xfId="0" applyFont="1" applyFill="1" applyBorder="1" applyAlignment="1" applyProtection="1">
      <alignment horizontal="left" indent="1"/>
      <protection hidden="1"/>
    </xf>
    <xf numFmtId="169" fontId="38" fillId="0" borderId="0" xfId="60" applyNumberFormat="1" applyFont="1" applyFill="1" applyBorder="1" applyAlignment="1" applyProtection="1">
      <alignment horizontal="right"/>
      <protection hidden="1"/>
    </xf>
    <xf numFmtId="0" fontId="38" fillId="0" borderId="14" xfId="0" applyFont="1" applyFill="1" applyBorder="1" applyAlignment="1" applyProtection="1">
      <alignment horizontal="left" indent="3"/>
      <protection hidden="1"/>
    </xf>
    <xf numFmtId="0" fontId="38" fillId="0" borderId="14" xfId="0" applyFont="1" applyFill="1" applyBorder="1" applyAlignment="1" applyProtection="1">
      <alignment horizontal="left"/>
      <protection hidden="1"/>
    </xf>
    <xf numFmtId="0" fontId="38" fillId="0" borderId="15" xfId="0" applyFont="1" applyFill="1" applyBorder="1" applyProtection="1">
      <protection hidden="1"/>
    </xf>
    <xf numFmtId="169" fontId="38" fillId="0" borderId="10" xfId="60" applyNumberFormat="1" applyFont="1" applyFill="1" applyBorder="1" applyProtection="1">
      <protection hidden="1"/>
    </xf>
    <xf numFmtId="0" fontId="42" fillId="18" borderId="0" xfId="0" applyFont="1" applyFill="1" applyProtection="1">
      <protection locked="0"/>
    </xf>
    <xf numFmtId="0" fontId="42" fillId="18" borderId="0" xfId="0" applyFont="1" applyFill="1" applyBorder="1" applyAlignment="1" applyProtection="1">
      <alignment vertical="center" wrapText="1"/>
      <protection locked="0"/>
    </xf>
    <xf numFmtId="0" fontId="48" fillId="18" borderId="0" xfId="0" applyFont="1" applyFill="1" applyProtection="1">
      <protection locked="0"/>
    </xf>
    <xf numFmtId="0" fontId="53" fillId="18" borderId="0" xfId="0" applyFont="1" applyFill="1" applyProtection="1">
      <protection locked="0"/>
    </xf>
    <xf numFmtId="0" fontId="43" fillId="0" borderId="0" xfId="0" applyFont="1" applyFill="1" applyAlignment="1" applyProtection="1">
      <alignment horizontal="right"/>
      <protection locked="0"/>
    </xf>
    <xf numFmtId="0" fontId="43" fillId="18" borderId="0" xfId="0" applyFont="1" applyFill="1" applyProtection="1">
      <protection locked="0"/>
    </xf>
    <xf numFmtId="0" fontId="43" fillId="0" borderId="0" xfId="0" applyFont="1" applyFill="1" applyProtection="1">
      <protection locked="0"/>
    </xf>
    <xf numFmtId="0" fontId="42" fillId="18" borderId="0" xfId="0" applyFont="1" applyFill="1" applyBorder="1" applyProtection="1">
      <protection locked="0"/>
    </xf>
    <xf numFmtId="0" fontId="38" fillId="18" borderId="0" xfId="0" applyFont="1" applyFill="1" applyProtection="1">
      <protection locked="0"/>
    </xf>
    <xf numFmtId="0" fontId="38" fillId="0" borderId="0" xfId="0" applyFont="1" applyFill="1" applyProtection="1">
      <protection locked="0"/>
    </xf>
    <xf numFmtId="0" fontId="38" fillId="18" borderId="0" xfId="0" applyFont="1" applyFill="1" applyAlignment="1" applyProtection="1">
      <alignment horizontal="right"/>
      <protection locked="0"/>
    </xf>
    <xf numFmtId="0" fontId="38" fillId="18" borderId="0" xfId="0" applyFont="1" applyFill="1" applyAlignment="1" applyProtection="1">
      <alignment vertical="center" wrapText="1"/>
      <protection locked="0"/>
    </xf>
    <xf numFmtId="0" fontId="38" fillId="0" borderId="0" xfId="0" applyFont="1" applyFill="1" applyAlignment="1" applyProtection="1">
      <alignment vertical="center" wrapText="1"/>
      <protection locked="0"/>
    </xf>
    <xf numFmtId="0" fontId="42" fillId="18" borderId="0" xfId="0" applyFont="1" applyFill="1" applyBorder="1" applyAlignment="1" applyProtection="1">
      <alignment horizontal="left"/>
      <protection locked="0"/>
    </xf>
    <xf numFmtId="0" fontId="38" fillId="18" borderId="0" xfId="0" applyFont="1" applyFill="1" applyBorder="1" applyProtection="1">
      <protection locked="0"/>
    </xf>
    <xf numFmtId="0" fontId="42" fillId="0" borderId="0" xfId="0" applyFont="1" applyFill="1" applyBorder="1" applyAlignment="1" applyProtection="1">
      <protection hidden="1"/>
    </xf>
    <xf numFmtId="169" fontId="42" fillId="20" borderId="10" xfId="0" applyNumberFormat="1" applyFont="1" applyFill="1" applyBorder="1" applyAlignment="1" applyProtection="1">
      <alignment horizontal="right"/>
      <protection hidden="1"/>
    </xf>
    <xf numFmtId="169" fontId="38" fillId="0" borderId="10" xfId="0" applyNumberFormat="1" applyFont="1" applyFill="1" applyBorder="1" applyAlignment="1" applyProtection="1">
      <alignment horizontal="right"/>
      <protection hidden="1"/>
    </xf>
    <xf numFmtId="169" fontId="38" fillId="0" borderId="0" xfId="0" applyNumberFormat="1" applyFont="1" applyFill="1" applyProtection="1">
      <protection hidden="1"/>
    </xf>
    <xf numFmtId="169" fontId="38" fillId="0" borderId="12" xfId="0" applyNumberFormat="1" applyFont="1" applyFill="1" applyBorder="1" applyAlignment="1" applyProtection="1">
      <alignment horizontal="right"/>
      <protection hidden="1"/>
    </xf>
    <xf numFmtId="0" fontId="42" fillId="0" borderId="0" xfId="0" applyFont="1" applyFill="1" applyProtection="1">
      <protection hidden="1"/>
    </xf>
    <xf numFmtId="169" fontId="38" fillId="0" borderId="0" xfId="0" applyNumberFormat="1" applyFont="1" applyFill="1" applyBorder="1" applyAlignment="1" applyProtection="1">
      <alignment horizontal="right"/>
      <protection hidden="1"/>
    </xf>
    <xf numFmtId="0" fontId="38" fillId="0" borderId="0" xfId="0" applyFont="1" applyFill="1" applyBorder="1" applyProtection="1">
      <protection hidden="1"/>
    </xf>
    <xf numFmtId="0" fontId="55" fillId="18" borderId="0" xfId="0" applyFont="1" applyFill="1" applyAlignment="1" applyProtection="1">
      <alignment horizontal="left"/>
      <protection hidden="1"/>
    </xf>
    <xf numFmtId="169" fontId="38" fillId="18" borderId="0" xfId="0" applyNumberFormat="1" applyFont="1" applyFill="1" applyAlignment="1" applyProtection="1">
      <alignment horizontal="right"/>
      <protection hidden="1"/>
    </xf>
    <xf numFmtId="0" fontId="38" fillId="0" borderId="0" xfId="0" applyFont="1" applyFill="1" applyBorder="1" applyProtection="1">
      <protection locked="0"/>
    </xf>
    <xf numFmtId="0" fontId="56" fillId="0" borderId="0" xfId="0" applyFont="1" applyFill="1" applyBorder="1" applyAlignment="1">
      <alignment horizontal="right" vertical="center"/>
    </xf>
    <xf numFmtId="169" fontId="42" fillId="20" borderId="12" xfId="0" applyNumberFormat="1" applyFont="1" applyFill="1" applyBorder="1" applyAlignment="1" applyProtection="1">
      <alignment horizontal="right"/>
      <protection hidden="1"/>
    </xf>
    <xf numFmtId="169" fontId="42" fillId="20" borderId="0" xfId="0" applyNumberFormat="1" applyFont="1" applyFill="1" applyBorder="1" applyAlignment="1" applyProtection="1">
      <alignment horizontal="right"/>
      <protection hidden="1"/>
    </xf>
    <xf numFmtId="0" fontId="42" fillId="19" borderId="0" xfId="61" applyFont="1" applyFill="1" applyBorder="1" applyAlignment="1" applyProtection="1">
      <alignment vertical="center"/>
      <protection locked="0"/>
    </xf>
    <xf numFmtId="0" fontId="38" fillId="19" borderId="0" xfId="0" applyFont="1" applyFill="1" applyBorder="1" applyAlignment="1" applyProtection="1">
      <protection locked="0"/>
    </xf>
    <xf numFmtId="0" fontId="38" fillId="19" borderId="0" xfId="0" applyFont="1" applyFill="1" applyBorder="1" applyProtection="1">
      <protection locked="0"/>
    </xf>
    <xf numFmtId="0" fontId="38" fillId="19" borderId="0" xfId="61" applyFont="1" applyFill="1" applyBorder="1" applyProtection="1">
      <protection locked="0"/>
    </xf>
    <xf numFmtId="0" fontId="42" fillId="19" borderId="0" xfId="61" applyFont="1" applyFill="1" applyBorder="1" applyProtection="1">
      <protection locked="0"/>
    </xf>
    <xf numFmtId="0" fontId="42" fillId="19" borderId="0" xfId="0" applyFont="1" applyFill="1" applyBorder="1" applyProtection="1">
      <protection locked="0"/>
    </xf>
    <xf numFmtId="0" fontId="38" fillId="19" borderId="0" xfId="0" applyFont="1" applyFill="1" applyBorder="1" applyAlignment="1" applyProtection="1">
      <alignment horizontal="left"/>
      <protection locked="0"/>
    </xf>
    <xf numFmtId="0" fontId="57" fillId="0" borderId="0" xfId="0" applyFont="1" applyFill="1"/>
    <xf numFmtId="0" fontId="42" fillId="19" borderId="15" xfId="61" applyFont="1" applyFill="1" applyBorder="1" applyProtection="1">
      <protection hidden="1"/>
    </xf>
    <xf numFmtId="175" fontId="38" fillId="19" borderId="0" xfId="77" applyNumberFormat="1" applyFont="1" applyFill="1" applyBorder="1" applyProtection="1"/>
    <xf numFmtId="167" fontId="38" fillId="19" borderId="12" xfId="0" applyNumberFormat="1" applyFont="1" applyFill="1" applyBorder="1" applyProtection="1"/>
    <xf numFmtId="0" fontId="48" fillId="19" borderId="0" xfId="0" applyFont="1" applyFill="1" applyBorder="1" applyProtection="1">
      <protection locked="0"/>
    </xf>
    <xf numFmtId="175" fontId="42" fillId="21" borderId="10" xfId="77" applyNumberFormat="1" applyFont="1" applyFill="1" applyBorder="1"/>
    <xf numFmtId="0" fontId="42" fillId="18" borderId="17" xfId="0" applyFont="1" applyFill="1" applyBorder="1" applyAlignment="1" applyProtection="1">
      <alignment wrapText="1"/>
      <protection hidden="1"/>
    </xf>
    <xf numFmtId="0" fontId="42" fillId="18" borderId="11" xfId="0" applyFont="1" applyFill="1" applyBorder="1" applyAlignment="1" applyProtection="1">
      <alignment horizontal="center" wrapText="1"/>
      <protection hidden="1"/>
    </xf>
    <xf numFmtId="0" fontId="42" fillId="20" borderId="11" xfId="0" applyFont="1" applyFill="1" applyBorder="1" applyAlignment="1" applyProtection="1">
      <alignment horizontal="center" wrapText="1"/>
      <protection hidden="1"/>
    </xf>
    <xf numFmtId="0" fontId="42" fillId="18" borderId="13" xfId="0" applyFont="1" applyFill="1" applyBorder="1" applyAlignment="1" applyProtection="1">
      <alignment horizontal="center" wrapText="1"/>
      <protection hidden="1"/>
    </xf>
    <xf numFmtId="0" fontId="38" fillId="0" borderId="14" xfId="0" applyFont="1" applyFill="1" applyBorder="1" applyAlignment="1" applyProtection="1">
      <protection hidden="1"/>
    </xf>
    <xf numFmtId="0" fontId="42" fillId="21" borderId="0" xfId="0" applyFont="1" applyFill="1" applyBorder="1" applyProtection="1">
      <protection locked="0"/>
    </xf>
    <xf numFmtId="0" fontId="38" fillId="21" borderId="0" xfId="0" applyFont="1" applyFill="1" applyBorder="1" applyProtection="1">
      <protection locked="0"/>
    </xf>
    <xf numFmtId="0" fontId="42" fillId="18" borderId="0" xfId="0" applyFont="1" applyFill="1" applyBorder="1" applyAlignment="1" applyProtection="1">
      <alignment vertical="center"/>
      <protection locked="0"/>
    </xf>
    <xf numFmtId="0" fontId="42" fillId="21" borderId="0" xfId="0" applyFont="1" applyFill="1"/>
    <xf numFmtId="164" fontId="0" fillId="21" borderId="0" xfId="0" applyNumberFormat="1" applyFill="1"/>
    <xf numFmtId="175" fontId="42" fillId="22" borderId="11" xfId="77" applyNumberFormat="1" applyFont="1" applyFill="1" applyBorder="1" applyAlignment="1">
      <alignment horizontal="right"/>
    </xf>
    <xf numFmtId="0" fontId="42" fillId="0" borderId="17" xfId="0" applyFont="1" applyFill="1" applyBorder="1" applyProtection="1">
      <protection hidden="1"/>
    </xf>
    <xf numFmtId="0" fontId="38" fillId="0" borderId="18" xfId="0" applyFont="1" applyFill="1" applyBorder="1" applyProtection="1">
      <protection hidden="1"/>
    </xf>
    <xf numFmtId="0" fontId="38" fillId="0" borderId="18" xfId="0" applyFont="1" applyFill="1" applyBorder="1" applyAlignment="1" applyProtection="1">
      <alignment horizontal="left" indent="1"/>
      <protection hidden="1"/>
    </xf>
    <xf numFmtId="0" fontId="38" fillId="0" borderId="18" xfId="0" applyFont="1" applyFill="1" applyBorder="1" applyAlignment="1" applyProtection="1">
      <alignment horizontal="left" indent="3"/>
      <protection hidden="1"/>
    </xf>
    <xf numFmtId="0" fontId="38" fillId="0" borderId="18" xfId="0" applyFont="1" applyFill="1" applyBorder="1" applyAlignment="1" applyProtection="1">
      <alignment horizontal="left"/>
      <protection hidden="1"/>
    </xf>
    <xf numFmtId="0" fontId="38" fillId="0" borderId="19" xfId="0" applyFont="1" applyFill="1" applyBorder="1" applyProtection="1">
      <protection hidden="1"/>
    </xf>
    <xf numFmtId="175" fontId="38" fillId="21" borderId="0" xfId="77" applyNumberFormat="1" applyFont="1" applyFill="1" applyBorder="1" applyAlignment="1">
      <alignment horizontal="right"/>
    </xf>
    <xf numFmtId="175" fontId="38" fillId="21" borderId="14" xfId="77" applyNumberFormat="1" applyFont="1" applyFill="1" applyBorder="1" applyAlignment="1">
      <alignment horizontal="right"/>
    </xf>
    <xf numFmtId="175" fontId="38" fillId="21" borderId="15" xfId="77" applyNumberFormat="1" applyFont="1" applyFill="1" applyBorder="1" applyAlignment="1">
      <alignment horizontal="right"/>
    </xf>
    <xf numFmtId="0" fontId="42" fillId="21" borderId="20" xfId="0" applyFont="1" applyFill="1" applyBorder="1" applyAlignment="1" applyProtection="1">
      <alignment horizontal="center" wrapText="1"/>
      <protection hidden="1"/>
    </xf>
    <xf numFmtId="0" fontId="42" fillId="21" borderId="22" xfId="0" applyFont="1" applyFill="1" applyBorder="1" applyAlignment="1" applyProtection="1">
      <alignment horizontal="center" wrapText="1"/>
      <protection hidden="1"/>
    </xf>
    <xf numFmtId="0" fontId="42" fillId="21" borderId="23" xfId="0" applyFont="1" applyFill="1" applyBorder="1" applyAlignment="1" applyProtection="1">
      <alignment horizontal="center" wrapText="1"/>
      <protection hidden="1"/>
    </xf>
    <xf numFmtId="175" fontId="42" fillId="22" borderId="21" xfId="77" applyNumberFormat="1" applyFont="1" applyFill="1" applyBorder="1" applyAlignment="1">
      <alignment horizontal="right"/>
    </xf>
    <xf numFmtId="0" fontId="42" fillId="22" borderId="21" xfId="0" applyFont="1" applyFill="1" applyBorder="1" applyAlignment="1" applyProtection="1">
      <alignment horizontal="center" wrapText="1"/>
      <protection hidden="1"/>
    </xf>
    <xf numFmtId="169" fontId="38" fillId="0" borderId="16" xfId="0" applyNumberFormat="1" applyFont="1" applyFill="1" applyBorder="1" applyAlignment="1" applyProtection="1">
      <alignment horizontal="right"/>
      <protection hidden="1"/>
    </xf>
    <xf numFmtId="169" fontId="38" fillId="0" borderId="14" xfId="0" applyNumberFormat="1" applyFont="1" applyFill="1" applyBorder="1" applyAlignment="1" applyProtection="1">
      <alignment horizontal="right"/>
      <protection hidden="1"/>
    </xf>
    <xf numFmtId="169" fontId="38" fillId="0" borderId="15" xfId="0" applyNumberFormat="1" applyFont="1" applyFill="1" applyBorder="1" applyAlignment="1" applyProtection="1">
      <alignment horizontal="right"/>
      <protection hidden="1"/>
    </xf>
    <xf numFmtId="0" fontId="58" fillId="0" borderId="0" xfId="0" applyFont="1"/>
    <xf numFmtId="174" fontId="3" fillId="0" borderId="0" xfId="0" applyNumberFormat="1" applyFont="1" applyFill="1"/>
    <xf numFmtId="174" fontId="0" fillId="0" borderId="0" xfId="0" applyNumberFormat="1" applyFill="1" applyAlignment="1" applyProtection="1">
      <alignment horizontal="right"/>
      <protection locked="0"/>
    </xf>
    <xf numFmtId="174" fontId="0" fillId="0" borderId="0" xfId="0" applyNumberFormat="1"/>
    <xf numFmtId="17" fontId="42" fillId="21" borderId="21" xfId="0" applyNumberFormat="1" applyFont="1" applyFill="1" applyBorder="1" applyAlignment="1">
      <alignment horizontal="center"/>
    </xf>
    <xf numFmtId="17" fontId="42" fillId="21" borderId="11" xfId="0" applyNumberFormat="1" applyFont="1" applyFill="1" applyBorder="1" applyAlignment="1">
      <alignment horizontal="center"/>
    </xf>
    <xf numFmtId="17" fontId="42" fillId="21" borderId="13" xfId="0" applyNumberFormat="1" applyFont="1" applyFill="1" applyBorder="1" applyAlignment="1">
      <alignment horizontal="center"/>
    </xf>
    <xf numFmtId="175" fontId="38" fillId="21" borderId="22" xfId="77" applyNumberFormat="1" applyFont="1" applyFill="1" applyBorder="1" applyAlignment="1">
      <alignment horizontal="right"/>
    </xf>
    <xf numFmtId="175" fontId="38" fillId="21" borderId="23" xfId="77" applyNumberFormat="1" applyFont="1" applyFill="1" applyBorder="1" applyAlignment="1">
      <alignment horizontal="right"/>
    </xf>
    <xf numFmtId="0" fontId="0" fillId="21" borderId="17" xfId="0" applyFill="1" applyBorder="1"/>
    <xf numFmtId="1" fontId="42" fillId="19" borderId="16" xfId="61" applyNumberFormat="1" applyFont="1" applyFill="1" applyBorder="1" applyAlignment="1" applyProtection="1">
      <alignment horizontal="center" vertical="center"/>
      <protection hidden="1"/>
    </xf>
    <xf numFmtId="1" fontId="42" fillId="19" borderId="14" xfId="61" applyNumberFormat="1" applyFont="1" applyFill="1" applyBorder="1" applyAlignment="1" applyProtection="1">
      <alignment horizontal="center" vertical="center"/>
      <protection hidden="1"/>
    </xf>
    <xf numFmtId="1" fontId="42" fillId="19" borderId="15" xfId="61" applyNumberFormat="1" applyFont="1" applyFill="1" applyBorder="1" applyAlignment="1" applyProtection="1">
      <alignment horizontal="center" vertical="center"/>
      <protection hidden="1"/>
    </xf>
    <xf numFmtId="172" fontId="42" fillId="0" borderId="15" xfId="61" applyNumberFormat="1" applyFont="1" applyFill="1" applyBorder="1" applyAlignment="1" applyProtection="1">
      <alignment horizontal="center" vertical="center" wrapText="1"/>
      <protection hidden="1"/>
    </xf>
    <xf numFmtId="172" fontId="42" fillId="19" borderId="15" xfId="61" applyNumberFormat="1" applyFont="1" applyFill="1" applyBorder="1" applyAlignment="1" applyProtection="1">
      <alignment horizontal="center" vertical="center" wrapText="1"/>
      <protection hidden="1"/>
    </xf>
    <xf numFmtId="0" fontId="59" fillId="18" borderId="0" xfId="0" applyFont="1" applyFill="1" applyAlignment="1" applyProtection="1">
      <alignment horizontal="right"/>
      <protection locked="0"/>
    </xf>
    <xf numFmtId="0" fontId="59" fillId="21" borderId="0" xfId="0" applyFont="1" applyFill="1" applyAlignment="1">
      <alignment horizontal="right"/>
    </xf>
    <xf numFmtId="0" fontId="59" fillId="19" borderId="0" xfId="0" applyFont="1" applyFill="1" applyAlignment="1">
      <alignment horizontal="right"/>
    </xf>
    <xf numFmtId="0" fontId="47" fillId="19" borderId="0" xfId="47" applyFont="1" applyFill="1" applyAlignment="1" applyProtection="1"/>
    <xf numFmtId="3" fontId="44" fillId="0" borderId="12" xfId="63" applyNumberFormat="1" applyFont="1" applyBorder="1"/>
    <xf numFmtId="3" fontId="4" fillId="0" borderId="0" xfId="63" applyNumberFormat="1" applyFont="1"/>
    <xf numFmtId="3" fontId="4" fillId="0" borderId="0" xfId="57" applyNumberFormat="1" applyFont="1" applyAlignment="1">
      <alignment horizontal="left"/>
    </xf>
    <xf numFmtId="3" fontId="4" fillId="0" borderId="0" xfId="57" applyNumberFormat="1" applyFont="1" applyAlignment="1">
      <alignment horizontal="left" wrapText="1"/>
    </xf>
    <xf numFmtId="176" fontId="38" fillId="19" borderId="12" xfId="77" applyNumberFormat="1" applyFont="1" applyFill="1" applyBorder="1" applyProtection="1"/>
    <xf numFmtId="176" fontId="38" fillId="19" borderId="0" xfId="77" applyNumberFormat="1" applyFont="1" applyFill="1" applyBorder="1" applyProtection="1"/>
    <xf numFmtId="176" fontId="38" fillId="19" borderId="10" xfId="77" applyNumberFormat="1" applyFont="1" applyFill="1" applyBorder="1" applyProtection="1"/>
    <xf numFmtId="0" fontId="39" fillId="19" borderId="0" xfId="0" applyFont="1" applyFill="1" applyBorder="1" applyProtection="1">
      <protection hidden="1"/>
    </xf>
    <xf numFmtId="0" fontId="42" fillId="19" borderId="0" xfId="0" applyFont="1" applyFill="1" applyBorder="1" applyProtection="1">
      <protection hidden="1"/>
    </xf>
    <xf numFmtId="171" fontId="39" fillId="19" borderId="0" xfId="59" applyNumberFormat="1" applyFont="1" applyFill="1" applyBorder="1" applyProtection="1">
      <protection hidden="1"/>
    </xf>
    <xf numFmtId="0" fontId="38" fillId="19" borderId="0" xfId="0" applyFont="1" applyFill="1" applyBorder="1" applyAlignment="1" applyProtection="1">
      <alignment horizontal="left" indent="1"/>
      <protection hidden="1"/>
    </xf>
    <xf numFmtId="0" fontId="39" fillId="19" borderId="0" xfId="0" applyFont="1" applyFill="1" applyBorder="1" applyProtection="1">
      <protection locked="0"/>
    </xf>
    <xf numFmtId="0" fontId="42" fillId="19" borderId="0" xfId="0" applyFont="1" applyFill="1" applyBorder="1" applyAlignment="1" applyProtection="1">
      <protection locked="0"/>
    </xf>
    <xf numFmtId="0" fontId="38" fillId="0" borderId="0" xfId="0" applyFont="1" applyAlignment="1" applyProtection="1">
      <protection locked="0"/>
    </xf>
    <xf numFmtId="0" fontId="38" fillId="0" borderId="0" xfId="0" applyFont="1" applyAlignment="1" applyProtection="1">
      <alignment wrapText="1"/>
      <protection locked="0"/>
    </xf>
    <xf numFmtId="0" fontId="38" fillId="19" borderId="0" xfId="0" applyFont="1" applyFill="1" applyBorder="1" applyAlignment="1" applyProtection="1">
      <alignment horizontal="left" indent="1"/>
      <protection locked="0"/>
    </xf>
    <xf numFmtId="0" fontId="51" fillId="18" borderId="0" xfId="65" applyFont="1" applyFill="1" applyBorder="1" applyAlignment="1" applyProtection="1">
      <alignment horizontal="left"/>
      <protection hidden="1"/>
    </xf>
    <xf numFmtId="0" fontId="52" fillId="18" borderId="0" xfId="65" applyFont="1" applyFill="1" applyBorder="1" applyAlignment="1" applyProtection="1">
      <alignment horizontal="left"/>
      <protection hidden="1"/>
    </xf>
    <xf numFmtId="0" fontId="38" fillId="0" borderId="0" xfId="0" applyFont="1" applyProtection="1">
      <protection hidden="1"/>
    </xf>
    <xf numFmtId="0" fontId="38" fillId="0" borderId="0" xfId="0" applyNumberFormat="1" applyFont="1" applyFill="1" applyBorder="1" applyAlignment="1" applyProtection="1">
      <alignment horizontal="left"/>
      <protection hidden="1"/>
    </xf>
    <xf numFmtId="0" fontId="39" fillId="18" borderId="0" xfId="0" applyFont="1" applyFill="1" applyProtection="1">
      <protection locked="0"/>
    </xf>
    <xf numFmtId="0" fontId="59" fillId="19" borderId="0" xfId="0" applyFont="1" applyFill="1" applyBorder="1" applyAlignment="1" applyProtection="1">
      <alignment horizontal="right"/>
      <protection locked="0"/>
    </xf>
    <xf numFmtId="0" fontId="51" fillId="21" borderId="0" xfId="65" applyFont="1" applyFill="1" applyBorder="1" applyAlignment="1" applyProtection="1">
      <alignment horizontal="left"/>
      <protection hidden="1"/>
    </xf>
    <xf numFmtId="0" fontId="38" fillId="21" borderId="0" xfId="0" applyFont="1" applyFill="1" applyProtection="1">
      <protection hidden="1"/>
    </xf>
    <xf numFmtId="0" fontId="52" fillId="21" borderId="0" xfId="65" applyFont="1" applyFill="1" applyBorder="1" applyAlignment="1" applyProtection="1">
      <alignment horizontal="left"/>
      <protection hidden="1"/>
    </xf>
    <xf numFmtId="0" fontId="38" fillId="21" borderId="0" xfId="0" applyNumberFormat="1" applyFont="1" applyFill="1" applyBorder="1" applyAlignment="1" applyProtection="1">
      <alignment horizontal="left"/>
      <protection hidden="1"/>
    </xf>
    <xf numFmtId="0" fontId="38" fillId="21" borderId="0" xfId="0" applyFont="1" applyFill="1" applyAlignment="1"/>
    <xf numFmtId="0" fontId="38" fillId="21" borderId="0" xfId="0" applyFont="1" applyFill="1" applyAlignment="1">
      <alignment horizontal="left"/>
    </xf>
    <xf numFmtId="0" fontId="60" fillId="19" borderId="0" xfId="0" applyFont="1" applyFill="1"/>
    <xf numFmtId="0" fontId="11" fillId="18" borderId="0" xfId="0" applyFont="1" applyFill="1" applyBorder="1" applyAlignment="1" applyProtection="1">
      <alignment horizontal="center"/>
      <protection locked="0"/>
    </xf>
    <xf numFmtId="17" fontId="42" fillId="21" borderId="12" xfId="0" applyNumberFormat="1" applyFont="1" applyFill="1" applyBorder="1" applyAlignment="1">
      <alignment horizontal="center"/>
    </xf>
    <xf numFmtId="175" fontId="42" fillId="22" borderId="10" xfId="77" applyNumberFormat="1" applyFont="1" applyFill="1" applyBorder="1" applyAlignment="1">
      <alignment horizontal="right"/>
    </xf>
    <xf numFmtId="0" fontId="61" fillId="19" borderId="0" xfId="0" applyFont="1" applyFill="1" applyBorder="1" applyProtection="1">
      <protection locked="0"/>
    </xf>
    <xf numFmtId="0" fontId="62" fillId="21" borderId="0" xfId="0" applyFont="1" applyFill="1"/>
    <xf numFmtId="0" fontId="63" fillId="21" borderId="0" xfId="0" applyFont="1" applyFill="1"/>
    <xf numFmtId="0" fontId="61" fillId="21" borderId="0" xfId="0" applyFont="1" applyFill="1" applyProtection="1">
      <protection hidden="1"/>
    </xf>
    <xf numFmtId="0" fontId="61" fillId="21" borderId="0" xfId="0" applyFont="1" applyFill="1" applyBorder="1" applyProtection="1">
      <protection hidden="1"/>
    </xf>
    <xf numFmtId="0" fontId="57" fillId="21" borderId="0" xfId="0" applyFont="1" applyFill="1"/>
    <xf numFmtId="0" fontId="57" fillId="18" borderId="0" xfId="0" applyFont="1" applyFill="1" applyProtection="1">
      <protection locked="0"/>
    </xf>
    <xf numFmtId="0" fontId="57" fillId="18" borderId="0" xfId="0" applyFont="1" applyFill="1" applyAlignment="1" applyProtection="1">
      <alignment vertical="center" wrapText="1"/>
      <protection locked="0"/>
    </xf>
    <xf numFmtId="0" fontId="64" fillId="18" borderId="0" xfId="0" applyFont="1" applyFill="1" applyBorder="1" applyAlignment="1" applyProtection="1">
      <alignment wrapText="1"/>
      <protection hidden="1"/>
    </xf>
    <xf numFmtId="0" fontId="57" fillId="0" borderId="0" xfId="0" applyFont="1" applyFill="1" applyProtection="1">
      <protection hidden="1"/>
    </xf>
    <xf numFmtId="0" fontId="57" fillId="0" borderId="0" xfId="64" applyFont="1" applyFill="1" applyBorder="1" applyProtection="1">
      <protection hidden="1"/>
    </xf>
    <xf numFmtId="0" fontId="64" fillId="0" borderId="0" xfId="64" applyFont="1" applyFill="1" applyBorder="1" applyProtection="1">
      <protection hidden="1"/>
    </xf>
    <xf numFmtId="0" fontId="57" fillId="0" borderId="0" xfId="0" applyFont="1" applyFill="1" applyBorder="1" applyProtection="1">
      <protection hidden="1"/>
    </xf>
    <xf numFmtId="0" fontId="57" fillId="18" borderId="0" xfId="0" applyFont="1" applyFill="1" applyProtection="1">
      <protection hidden="1"/>
    </xf>
    <xf numFmtId="0" fontId="57" fillId="18" borderId="0" xfId="64" applyFont="1" applyFill="1" applyBorder="1" applyProtection="1">
      <protection hidden="1"/>
    </xf>
    <xf numFmtId="0" fontId="57" fillId="18" borderId="0" xfId="64" applyFont="1" applyFill="1" applyProtection="1">
      <protection hidden="1"/>
    </xf>
    <xf numFmtId="0" fontId="57" fillId="18" borderId="0" xfId="0" applyFont="1" applyFill="1" applyBorder="1" applyProtection="1">
      <protection locked="0"/>
    </xf>
    <xf numFmtId="0" fontId="57" fillId="0" borderId="0" xfId="0" applyFont="1"/>
    <xf numFmtId="49" fontId="57" fillId="0" borderId="0" xfId="0" applyNumberFormat="1" applyFont="1" applyAlignment="1">
      <alignment horizontal="left"/>
    </xf>
    <xf numFmtId="0" fontId="57" fillId="0" borderId="0" xfId="0" applyFont="1" applyFill="1" applyProtection="1">
      <protection locked="0"/>
    </xf>
    <xf numFmtId="169" fontId="38" fillId="0" borderId="13" xfId="0" applyNumberFormat="1" applyFont="1" applyFill="1" applyBorder="1" applyAlignment="1" applyProtection="1">
      <alignment horizontal="right"/>
      <protection hidden="1"/>
    </xf>
    <xf numFmtId="0" fontId="65" fillId="21" borderId="0" xfId="0" applyFont="1" applyFill="1"/>
    <xf numFmtId="0" fontId="65" fillId="21" borderId="0" xfId="0" applyNumberFormat="1" applyFont="1" applyFill="1" applyAlignment="1">
      <alignment horizontal="left"/>
    </xf>
    <xf numFmtId="175" fontId="42" fillId="22" borderId="13" xfId="77" applyNumberFormat="1" applyFont="1" applyFill="1" applyBorder="1" applyAlignment="1">
      <alignment horizontal="right"/>
    </xf>
    <xf numFmtId="0" fontId="61" fillId="19" borderId="0" xfId="0" applyFont="1" applyFill="1" applyBorder="1" applyProtection="1">
      <protection hidden="1"/>
    </xf>
    <xf numFmtId="172" fontId="61" fillId="0" borderId="0" xfId="0" applyNumberFormat="1" applyFont="1" applyFill="1" applyBorder="1" applyProtection="1">
      <protection hidden="1"/>
    </xf>
    <xf numFmtId="172" fontId="61" fillId="19" borderId="0" xfId="0" applyNumberFormat="1" applyFont="1" applyFill="1" applyBorder="1" applyProtection="1">
      <protection hidden="1"/>
    </xf>
    <xf numFmtId="0" fontId="65" fillId="19" borderId="0" xfId="0" applyFont="1" applyFill="1" applyBorder="1" applyProtection="1">
      <protection hidden="1"/>
    </xf>
    <xf numFmtId="0" fontId="65" fillId="19" borderId="0" xfId="0" applyFont="1" applyFill="1" applyBorder="1" applyProtection="1">
      <protection locked="0"/>
    </xf>
    <xf numFmtId="0" fontId="38" fillId="0" borderId="0" xfId="0" applyFont="1" applyAlignment="1">
      <alignment horizontal="left"/>
    </xf>
    <xf numFmtId="0" fontId="42" fillId="18" borderId="12" xfId="0" applyFont="1" applyFill="1" applyBorder="1" applyAlignment="1" applyProtection="1">
      <alignment horizontal="center" wrapText="1"/>
      <protection hidden="1"/>
    </xf>
    <xf numFmtId="169" fontId="38" fillId="18" borderId="12" xfId="0" applyNumberFormat="1" applyFont="1" applyFill="1" applyBorder="1" applyAlignment="1" applyProtection="1">
      <alignment horizontal="right"/>
      <protection hidden="1"/>
    </xf>
    <xf numFmtId="0" fontId="38" fillId="0" borderId="0" xfId="0" applyFont="1" applyAlignment="1" applyProtection="1">
      <alignment horizontal="left"/>
      <protection hidden="1"/>
    </xf>
    <xf numFmtId="0" fontId="36" fillId="21" borderId="0" xfId="0" applyFont="1" applyFill="1"/>
    <xf numFmtId="3" fontId="0" fillId="0" borderId="0" xfId="0" applyNumberFormat="1"/>
    <xf numFmtId="3" fontId="4" fillId="0" borderId="0" xfId="80" applyNumberFormat="1" applyFont="1" applyFill="1"/>
    <xf numFmtId="0" fontId="69" fillId="19" borderId="0" xfId="0" applyFont="1" applyFill="1" applyProtection="1">
      <protection hidden="1"/>
    </xf>
    <xf numFmtId="175" fontId="38" fillId="21" borderId="12" xfId="77" applyNumberFormat="1" applyFont="1" applyFill="1" applyBorder="1" applyAlignment="1">
      <alignment horizontal="right"/>
    </xf>
    <xf numFmtId="0" fontId="70" fillId="19" borderId="0" xfId="47" applyFont="1" applyFill="1" applyAlignment="1" applyProtection="1"/>
    <xf numFmtId="0" fontId="38" fillId="19" borderId="0" xfId="0" applyFont="1" applyFill="1" applyAlignment="1">
      <alignment vertical="top" wrapText="1"/>
    </xf>
    <xf numFmtId="0" fontId="38" fillId="19" borderId="0" xfId="0" applyFont="1" applyFill="1" applyAlignment="1">
      <alignment horizontal="left" wrapText="1"/>
    </xf>
    <xf numFmtId="0" fontId="42" fillId="21" borderId="0" xfId="0" applyFont="1" applyFill="1" applyBorder="1" applyAlignment="1" applyProtection="1">
      <alignment horizontal="center"/>
      <protection locked="0"/>
    </xf>
    <xf numFmtId="0" fontId="42" fillId="18" borderId="0" xfId="0" applyFont="1" applyFill="1" applyBorder="1" applyAlignment="1" applyProtection="1">
      <alignment horizontal="left" vertical="center"/>
      <protection locked="0"/>
    </xf>
    <xf numFmtId="0" fontId="38" fillId="0" borderId="0" xfId="0" applyNumberFormat="1" applyFont="1" applyFill="1" applyBorder="1" applyAlignment="1" applyProtection="1">
      <alignment horizontal="left" wrapText="1"/>
      <protection hidden="1"/>
    </xf>
    <xf numFmtId="0" fontId="11" fillId="18" borderId="0" xfId="0" applyFont="1" applyFill="1" applyBorder="1" applyAlignment="1" applyProtection="1">
      <alignment horizontal="center"/>
      <protection locked="0"/>
    </xf>
  </cellXfs>
  <cellStyles count="95">
    <cellStyle name="%" xfId="84" xr:uid="{BE2DA353-35D0-45A4-B5CF-F5685D8A0812}"/>
    <cellStyle name="20% - Accent1 2" xfId="1" xr:uid="{00000000-0005-0000-0000-000000000000}"/>
    <cellStyle name="20% - Accent1 2 2" xfId="2" xr:uid="{00000000-0005-0000-0000-000001000000}"/>
    <cellStyle name="20% - Accent2 2" xfId="3" xr:uid="{00000000-0005-0000-0000-000002000000}"/>
    <cellStyle name="20% - Accent2 2 2" xfId="4" xr:uid="{00000000-0005-0000-0000-000003000000}"/>
    <cellStyle name="20% - Accent3 2" xfId="5" xr:uid="{00000000-0005-0000-0000-000004000000}"/>
    <cellStyle name="20% - Accent3 2 2" xfId="6" xr:uid="{00000000-0005-0000-0000-000005000000}"/>
    <cellStyle name="20% - Accent4 2" xfId="7" xr:uid="{00000000-0005-0000-0000-000006000000}"/>
    <cellStyle name="20% - Accent4 2 2" xfId="8" xr:uid="{00000000-0005-0000-0000-000007000000}"/>
    <cellStyle name="20% - Accent5 2" xfId="9" xr:uid="{00000000-0005-0000-0000-000008000000}"/>
    <cellStyle name="20% - Accent5 2 2" xfId="10" xr:uid="{00000000-0005-0000-0000-000009000000}"/>
    <cellStyle name="20% - Accent6 2" xfId="11" xr:uid="{00000000-0005-0000-0000-00000A000000}"/>
    <cellStyle name="20% - Accent6 2 2" xfId="12" xr:uid="{00000000-0005-0000-0000-00000B000000}"/>
    <cellStyle name="40% - Accent1 2" xfId="13" xr:uid="{00000000-0005-0000-0000-00000C000000}"/>
    <cellStyle name="40% - Accent1 2 2" xfId="14" xr:uid="{00000000-0005-0000-0000-00000D000000}"/>
    <cellStyle name="40% - Accent2 2" xfId="15" xr:uid="{00000000-0005-0000-0000-00000E000000}"/>
    <cellStyle name="40% - Accent2 2 2" xfId="16" xr:uid="{00000000-0005-0000-0000-00000F000000}"/>
    <cellStyle name="40% - Accent3 2" xfId="17" xr:uid="{00000000-0005-0000-0000-000010000000}"/>
    <cellStyle name="40% - Accent3 2 2" xfId="18" xr:uid="{00000000-0005-0000-0000-000011000000}"/>
    <cellStyle name="40% - Accent4 2" xfId="19" xr:uid="{00000000-0005-0000-0000-000012000000}"/>
    <cellStyle name="40% - Accent4 2 2" xfId="20" xr:uid="{00000000-0005-0000-0000-000013000000}"/>
    <cellStyle name="40% - Accent5 2" xfId="21" xr:uid="{00000000-0005-0000-0000-000014000000}"/>
    <cellStyle name="40% - Accent5 2 2" xfId="22" xr:uid="{00000000-0005-0000-0000-000015000000}"/>
    <cellStyle name="40% - Accent6 2" xfId="23" xr:uid="{00000000-0005-0000-0000-000016000000}"/>
    <cellStyle name="40% - Accent6 2 2"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Accent1 2" xfId="31" xr:uid="{00000000-0005-0000-0000-00001E000000}"/>
    <cellStyle name="Accent2 2" xfId="32" xr:uid="{00000000-0005-0000-0000-00001F000000}"/>
    <cellStyle name="Accent3 2" xfId="33" xr:uid="{00000000-0005-0000-0000-000020000000}"/>
    <cellStyle name="Accent4 2" xfId="34" xr:uid="{00000000-0005-0000-0000-000021000000}"/>
    <cellStyle name="Accent5 2" xfId="35" xr:uid="{00000000-0005-0000-0000-000022000000}"/>
    <cellStyle name="Accent6 2" xfId="36" xr:uid="{00000000-0005-0000-0000-000023000000}"/>
    <cellStyle name="Bad 2" xfId="37" xr:uid="{00000000-0005-0000-0000-000024000000}"/>
    <cellStyle name="Calculation 2" xfId="38" xr:uid="{00000000-0005-0000-0000-000025000000}"/>
    <cellStyle name="Check Cell 2" xfId="39" xr:uid="{00000000-0005-0000-0000-000026000000}"/>
    <cellStyle name="Comma" xfId="77" builtinId="3"/>
    <cellStyle name="Comma 2" xfId="40" xr:uid="{00000000-0005-0000-0000-000028000000}"/>
    <cellStyle name="Comma 3" xfId="88" xr:uid="{34FEFF9A-5878-4821-BF8A-5AFC707F6D93}"/>
    <cellStyle name="Explanatory Text 2" xfId="41" xr:uid="{00000000-0005-0000-0000-000029000000}"/>
    <cellStyle name="Good 2" xfId="42" xr:uid="{00000000-0005-0000-0000-00002A000000}"/>
    <cellStyle name="Heading 1 2" xfId="43" xr:uid="{00000000-0005-0000-0000-00002B000000}"/>
    <cellStyle name="Heading 2 2" xfId="44" xr:uid="{00000000-0005-0000-0000-00002C000000}"/>
    <cellStyle name="Heading 3 2" xfId="45" xr:uid="{00000000-0005-0000-0000-00002D000000}"/>
    <cellStyle name="Heading 4 2" xfId="46" xr:uid="{00000000-0005-0000-0000-00002E000000}"/>
    <cellStyle name="Hyperlink" xfId="47" builtinId="8"/>
    <cellStyle name="Hyperlink 2" xfId="79" xr:uid="{6FA1DBE5-CE3B-4A7F-9EC6-2F018939080D}"/>
    <cellStyle name="Input 2" xfId="48" xr:uid="{00000000-0005-0000-0000-000030000000}"/>
    <cellStyle name="Linked Cell 2" xfId="49" xr:uid="{00000000-0005-0000-0000-000031000000}"/>
    <cellStyle name="Neutral 2" xfId="50" xr:uid="{00000000-0005-0000-0000-000032000000}"/>
    <cellStyle name="Normal" xfId="0" builtinId="0"/>
    <cellStyle name="Normal 2" xfId="51" xr:uid="{00000000-0005-0000-0000-000034000000}"/>
    <cellStyle name="Normal 2 2" xfId="52" xr:uid="{00000000-0005-0000-0000-000035000000}"/>
    <cellStyle name="Normal 2 2 2" xfId="53" xr:uid="{00000000-0005-0000-0000-000036000000}"/>
    <cellStyle name="Normal 2 2 2 2 2" xfId="83" xr:uid="{7DF75454-ED90-44FA-B898-7C921A707C1F}"/>
    <cellStyle name="Normal 2 2 2 2 2 2" xfId="87" xr:uid="{64385144-C8E0-4DCC-9A23-4226659BCA80}"/>
    <cellStyle name="Normal 2 3" xfId="85" xr:uid="{E9CF8E18-BEA9-4E31-B407-89DE56217604}"/>
    <cellStyle name="Normal 3" xfId="54" xr:uid="{00000000-0005-0000-0000-000037000000}"/>
    <cellStyle name="Normal 3 2" xfId="81" xr:uid="{0D2A26A0-C602-49EA-B0CB-ED8E7E21DD61}"/>
    <cellStyle name="Normal 4" xfId="55" xr:uid="{00000000-0005-0000-0000-000038000000}"/>
    <cellStyle name="Normal 4 2" xfId="86" xr:uid="{2E01C078-8221-4D00-971E-D08A392EAAA9}"/>
    <cellStyle name="Normal 4 3" xfId="91" xr:uid="{74CC655B-3845-4929-A76B-1C17F2AF0850}"/>
    <cellStyle name="Normal 4 4" xfId="82" xr:uid="{14B8CCE4-1CDE-4266-980A-83E1FBB11EFE}"/>
    <cellStyle name="Normal 5" xfId="56" xr:uid="{00000000-0005-0000-0000-000039000000}"/>
    <cellStyle name="Normal 5 2" xfId="89" xr:uid="{59A946B6-A459-4AA3-8141-1E061A4DAC42}"/>
    <cellStyle name="Normal 6" xfId="57" xr:uid="{00000000-0005-0000-0000-00003A000000}"/>
    <cellStyle name="Normal 6 2" xfId="92" xr:uid="{2C7A33FA-75F5-4737-B614-74FE901234AD}"/>
    <cellStyle name="Normal 7" xfId="58" xr:uid="{00000000-0005-0000-0000-00003B000000}"/>
    <cellStyle name="Normal 7 2" xfId="93" xr:uid="{5ED053FC-18BC-4CDF-88D3-511DF3519C41}"/>
    <cellStyle name="Normal 8" xfId="94" xr:uid="{63BB14CA-2129-4669-A5E0-B07856CB4AD8}"/>
    <cellStyle name="Normal 9" xfId="78" xr:uid="{A8C047C4-9E9B-4F1B-A63C-6565D0506041}"/>
    <cellStyle name="Normal_NHS board" xfId="59" xr:uid="{00000000-0005-0000-0000-00003C000000}"/>
    <cellStyle name="Normal_non-nursing" xfId="60" xr:uid="{00000000-0005-0000-0000-00003D000000}"/>
    <cellStyle name="Normal_Sheet1" xfId="61" xr:uid="{00000000-0005-0000-0000-00003E000000}"/>
    <cellStyle name="Normal_Table" xfId="62" xr:uid="{00000000-0005-0000-0000-00003F000000}"/>
    <cellStyle name="Normal_TABLE2" xfId="80" xr:uid="{742622CE-2D35-461A-8062-47F0FB61A55B}"/>
    <cellStyle name="Normal_TABLE4" xfId="63" xr:uid="{00000000-0005-0000-0000-000040000000}"/>
    <cellStyle name="Normal_template" xfId="64" xr:uid="{00000000-0005-0000-0000-000041000000}"/>
    <cellStyle name="Normal_template (2)" xfId="65" xr:uid="{00000000-0005-0000-0000-000042000000}"/>
    <cellStyle name="Note 2" xfId="66" xr:uid="{00000000-0005-0000-0000-000043000000}"/>
    <cellStyle name="Note 2 2" xfId="67" xr:uid="{00000000-0005-0000-0000-000044000000}"/>
    <cellStyle name="Output 2" xfId="68" xr:uid="{00000000-0005-0000-0000-000045000000}"/>
    <cellStyle name="Percent 2" xfId="69" xr:uid="{00000000-0005-0000-0000-000046000000}"/>
    <cellStyle name="Percent 3" xfId="90" xr:uid="{802617B1-FE0A-423E-B3EB-582102EA7401}"/>
    <cellStyle name="Title 2" xfId="70" xr:uid="{00000000-0005-0000-0000-000047000000}"/>
    <cellStyle name="Total 2" xfId="71" xr:uid="{00000000-0005-0000-0000-000048000000}"/>
    <cellStyle name="Warning Text 2" xfId="72" xr:uid="{00000000-0005-0000-0000-000049000000}"/>
    <cellStyle name="whole number" xfId="73" xr:uid="{00000000-0005-0000-0000-00004A000000}"/>
    <cellStyle name="whole number 2" xfId="74" xr:uid="{00000000-0005-0000-0000-00004B000000}"/>
    <cellStyle name="whole number 2 2" xfId="75" xr:uid="{00000000-0005-0000-0000-00004C000000}"/>
    <cellStyle name="whole number 3" xfId="76" xr:uid="{00000000-0005-0000-0000-00004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FFFFFF"/>
      <rgbColor rgb="00092869"/>
      <rgbColor rgb="006B077B"/>
      <rgbColor rgb="00FFFFFF"/>
      <rgbColor rgb="00FFEC00"/>
      <rgbColor rgb="00FFFFFF"/>
      <rgbColor rgb="00FFFFFF"/>
      <rgbColor rgb="00FFFFFF"/>
      <rgbColor rgb="00FFFFFF"/>
      <rgbColor rgb="00FFFFFF"/>
      <rgbColor rgb="00C0C0C0"/>
      <rgbColor rgb="00808080"/>
      <rgbColor rgb="00092869"/>
      <rgbColor rgb="000391BF"/>
      <rgbColor rgb="0000A15F"/>
      <rgbColor rgb="0067BF29"/>
      <rgbColor rgb="006B077B"/>
      <rgbColor rgb="00FF0000"/>
      <rgbColor rgb="00EE9C00"/>
      <rgbColor rgb="00FFEC00"/>
      <rgbColor rgb="00092869"/>
      <rgbColor rgb="000391BF"/>
      <rgbColor rgb="0000A15F"/>
      <rgbColor rgb="0067BF29"/>
      <rgbColor rgb="006B077B"/>
      <rgbColor rgb="00FF0000"/>
      <rgbColor rgb="00EE9C00"/>
      <rgbColor rgb="00FFEC00"/>
      <rgbColor rgb="00FFFFFF"/>
      <rgbColor rgb="00FFFFFF"/>
      <rgbColor rgb="00FFFFFF"/>
      <rgbColor rgb="0000684D"/>
      <rgbColor rgb="00FFFFFF"/>
      <rgbColor rgb="0067BF29"/>
      <rgbColor rgb="00FFFFFF"/>
      <rgbColor rgb="0000A15F"/>
      <rgbColor rgb="00FFFFFF"/>
      <rgbColor rgb="00FFFFFF"/>
      <rgbColor rgb="00B80068"/>
      <rgbColor rgb="000391BF"/>
      <rgbColor rgb="00A1002F"/>
      <rgbColor rgb="00EE9C00"/>
      <rgbColor rgb="00FFFFFF"/>
      <rgbColor rgb="00969696"/>
      <rgbColor rgb="00FFFFFF"/>
      <rgbColor rgb="00FFFFFF"/>
      <rgbColor rgb="00FFFFFF"/>
      <rgbColor rgb="00FFFFFF"/>
      <rgbColor rgb="00FFFFFF"/>
      <rgbColor rgb="00FFFFFF"/>
      <rgbColor rgb="00FFFF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31" fmlaLink="$A$5" fmlaRange="Lookups!$B$2:$B$29" noThreeD="1" sel="1" val="0"/>
</file>

<file path=xl/ctrlProps/ctrlProp2.xml><?xml version="1.0" encoding="utf-8"?>
<formControlPr xmlns="http://schemas.microsoft.com/office/spreadsheetml/2009/9/main" objectType="Drop" dropStyle="combo" dx="31" fmlaLink="$A$6" fmlaRange="census_points" noThreeD="1" sel="25" val="17"/>
</file>

<file path=xl/ctrlProps/ctrlProp3.xml><?xml version="1.0" encoding="utf-8"?>
<formControlPr xmlns="http://schemas.microsoft.com/office/spreadsheetml/2009/9/main" objectType="Drop" dropStyle="combo" dx="31" fmlaLink="$A$5" fmlaRange="Lookups!$P$3:$P$13" noThreeD="1" sel="1" val="0"/>
</file>

<file path=xl/ctrlProps/ctrlProp4.xml><?xml version="1.0" encoding="utf-8"?>
<formControlPr xmlns="http://schemas.microsoft.com/office/spreadsheetml/2009/9/main" objectType="Drop" dropStyle="combo" dx="31" fmlaLink="$A$4" fmlaRange="census_points" noThreeD="1" sel="25" val="17"/>
</file>

<file path=xl/ctrlProps/ctrlProp5.xml><?xml version="1.0" encoding="utf-8"?>
<formControlPr xmlns="http://schemas.microsoft.com/office/spreadsheetml/2009/9/main" objectType="Drop" dropStyle="combo" dx="31" fmlaLink="Gender!$A$5" fmlaRange="Lookups!$B$2:$B$29" noThreeD="1" sel="1" val="0"/>
</file>

<file path=xl/ctrlProps/ctrlProp6.xml><?xml version="1.0" encoding="utf-8"?>
<formControlPr xmlns="http://schemas.microsoft.com/office/spreadsheetml/2009/9/main" objectType="Drop" dropStyle="combo" dx="31" fmlaLink="$A$5" fmlaRange="Lookups!$B$2:$B$1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hyperlink" Target="#'2006 By Specialty'!A1"/></Relationships>
</file>

<file path=xl/drawings/drawing1.xml><?xml version="1.0" encoding="utf-8"?>
<xdr:wsDr xmlns:xdr="http://schemas.openxmlformats.org/drawingml/2006/spreadsheetDrawing" xmlns:a="http://schemas.openxmlformats.org/drawingml/2006/main">
  <xdr:twoCellAnchor>
    <xdr:from>
      <xdr:col>13</xdr:col>
      <xdr:colOff>478155</xdr:colOff>
      <xdr:row>1</xdr:row>
      <xdr:rowOff>87630</xdr:rowOff>
    </xdr:from>
    <xdr:to>
      <xdr:col>15</xdr:col>
      <xdr:colOff>363855</xdr:colOff>
      <xdr:row>5</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23835" y="354330"/>
          <a:ext cx="876300" cy="895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53340</xdr:colOff>
          <xdr:row>3</xdr:row>
          <xdr:rowOff>59055</xdr:rowOff>
        </xdr:from>
        <xdr:to>
          <xdr:col>2</xdr:col>
          <xdr:colOff>2935605</xdr:colOff>
          <xdr:row>4</xdr:row>
          <xdr:rowOff>243840</xdr:rowOff>
        </xdr:to>
        <xdr:sp macro="" textlink="">
          <xdr:nvSpPr>
            <xdr:cNvPr id="39937" name="Drop Down 1" hidden="1">
              <a:extLst>
                <a:ext uri="{63B3BB69-23CF-44E3-9099-C40C66FF867C}">
                  <a14:compatExt spid="_x0000_s39937"/>
                </a:ext>
                <a:ext uri="{FF2B5EF4-FFF2-40B4-BE49-F238E27FC236}">
                  <a16:creationId xmlns:a16="http://schemas.microsoft.com/office/drawing/2014/main" id="{00000000-0008-0000-0100-0000019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47625</xdr:colOff>
      <xdr:row>4</xdr:row>
      <xdr:rowOff>19050</xdr:rowOff>
    </xdr:from>
    <xdr:to>
      <xdr:col>3</xdr:col>
      <xdr:colOff>364079</xdr:colOff>
      <xdr:row>5</xdr:row>
      <xdr:rowOff>97155</xdr:rowOff>
    </xdr:to>
    <xdr:sp macro="" textlink="">
      <xdr:nvSpPr>
        <xdr:cNvPr id="53249" name="ComboBox2" hidden="1">
          <a:extLst>
            <a:ext uri="{63B3BB69-23CF-44E3-9099-C40C66FF867C}">
              <a14:compatExt xmlns:a14="http://schemas.microsoft.com/office/drawing/2010/main" spid="_x0000_s53249"/>
            </a:ext>
            <a:ext uri="{FF2B5EF4-FFF2-40B4-BE49-F238E27FC236}">
              <a16:creationId xmlns:a16="http://schemas.microsoft.com/office/drawing/2014/main" id="{00000000-0008-0000-0200-000001D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xdr:col>
          <xdr:colOff>129540</xdr:colOff>
          <xdr:row>2</xdr:row>
          <xdr:rowOff>312420</xdr:rowOff>
        </xdr:from>
        <xdr:to>
          <xdr:col>3</xdr:col>
          <xdr:colOff>0</xdr:colOff>
          <xdr:row>5</xdr:row>
          <xdr:rowOff>30480</xdr:rowOff>
        </xdr:to>
        <xdr:sp macro="" textlink="">
          <xdr:nvSpPr>
            <xdr:cNvPr id="41985" name="Drop Down 1" hidden="1">
              <a:extLst>
                <a:ext uri="{63B3BB69-23CF-44E3-9099-C40C66FF867C}">
                  <a14:compatExt spid="_x0000_s41985"/>
                </a:ext>
                <a:ext uri="{FF2B5EF4-FFF2-40B4-BE49-F238E27FC236}">
                  <a16:creationId xmlns:a16="http://schemas.microsoft.com/office/drawing/2014/main" id="{00000000-0008-0000-0200-000001A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38100</xdr:colOff>
      <xdr:row>5</xdr:row>
      <xdr:rowOff>142875</xdr:rowOff>
    </xdr:from>
    <xdr:to>
      <xdr:col>3</xdr:col>
      <xdr:colOff>75</xdr:colOff>
      <xdr:row>7</xdr:row>
      <xdr:rowOff>53340</xdr:rowOff>
    </xdr:to>
    <xdr:sp macro="" textlink="">
      <xdr:nvSpPr>
        <xdr:cNvPr id="4" name="ComboBox1" hidden="1">
          <a:extLst>
            <a:ext uri="{63B3BB69-23CF-44E3-9099-C40C66FF867C}">
              <a14:compatExt xmlns:a14="http://schemas.microsoft.com/office/drawing/2010/main" spid="_x0000_s54273"/>
            </a:ext>
            <a:ext uri="{FF2B5EF4-FFF2-40B4-BE49-F238E27FC236}">
              <a16:creationId xmlns:a16="http://schemas.microsoft.com/office/drawing/2014/main" id="{00000000-0008-0000-0300-000004000000}"/>
            </a:ext>
          </a:extLst>
        </xdr:cNvPr>
        <xdr:cNvSpPr/>
      </xdr:nvSpPr>
      <xdr:spPr bwMode="auto">
        <a:xfrm>
          <a:off x="38100" y="1190625"/>
          <a:ext cx="356179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xdr:col>
          <xdr:colOff>60960</xdr:colOff>
          <xdr:row>2</xdr:row>
          <xdr:rowOff>190500</xdr:rowOff>
        </xdr:from>
        <xdr:to>
          <xdr:col>2</xdr:col>
          <xdr:colOff>2933700</xdr:colOff>
          <xdr:row>5</xdr:row>
          <xdr:rowOff>83820</xdr:rowOff>
        </xdr:to>
        <xdr:sp macro="" textlink="">
          <xdr:nvSpPr>
            <xdr:cNvPr id="70658" name="Drop Down 2" hidden="1">
              <a:extLst>
                <a:ext uri="{63B3BB69-23CF-44E3-9099-C40C66FF867C}">
                  <a14:compatExt spid="_x0000_s70658"/>
                </a:ext>
                <a:ext uri="{FF2B5EF4-FFF2-40B4-BE49-F238E27FC236}">
                  <a16:creationId xmlns:a16="http://schemas.microsoft.com/office/drawing/2014/main" id="{00000000-0008-0000-0300-0000021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0</xdr:colOff>
      <xdr:row>4</xdr:row>
      <xdr:rowOff>0</xdr:rowOff>
    </xdr:from>
    <xdr:to>
      <xdr:col>6</xdr:col>
      <xdr:colOff>0</xdr:colOff>
      <xdr:row>4</xdr:row>
      <xdr:rowOff>0</xdr:rowOff>
    </xdr:to>
    <xdr:sp macro="" textlink="">
      <xdr:nvSpPr>
        <xdr:cNvPr id="2" name="Text Box 12">
          <a:hlinkClick xmlns:r="http://schemas.openxmlformats.org/officeDocument/2006/relationships" r:id="rId1" tooltip="2006 by specialty"/>
          <a:extLst>
            <a:ext uri="{FF2B5EF4-FFF2-40B4-BE49-F238E27FC236}">
              <a16:creationId xmlns:a16="http://schemas.microsoft.com/office/drawing/2014/main" id="{00000000-0008-0000-0400-000002000000}"/>
            </a:ext>
          </a:extLst>
        </xdr:cNvPr>
        <xdr:cNvSpPr txBox="1">
          <a:spLocks noChangeArrowheads="1"/>
        </xdr:cNvSpPr>
      </xdr:nvSpPr>
      <xdr:spPr bwMode="auto">
        <a:xfrm>
          <a:off x="8239125" y="771525"/>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Verdana"/>
            </a:rPr>
            <a:t>∙ 2006 by specialty</a:t>
          </a:r>
        </a:p>
      </xdr:txBody>
    </xdr:sp>
    <xdr:clientData/>
  </xdr:twoCellAnchor>
  <xdr:twoCellAnchor editAs="oneCell">
    <xdr:from>
      <xdr:col>2</xdr:col>
      <xdr:colOff>38100</xdr:colOff>
      <xdr:row>3</xdr:row>
      <xdr:rowOff>66675</xdr:rowOff>
    </xdr:from>
    <xdr:to>
      <xdr:col>3</xdr:col>
      <xdr:colOff>193675</xdr:colOff>
      <xdr:row>4</xdr:row>
      <xdr:rowOff>152400</xdr:rowOff>
    </xdr:to>
    <xdr:sp macro="" textlink="">
      <xdr:nvSpPr>
        <xdr:cNvPr id="3" name="ComboBox2" hidden="1">
          <a:extLst>
            <a:ext uri="{63B3BB69-23CF-44E3-9099-C40C66FF867C}">
              <a14:compatExt xmlns:a14="http://schemas.microsoft.com/office/drawing/2010/main" spid="_x0000_s13313"/>
            </a:ext>
            <a:ext uri="{FF2B5EF4-FFF2-40B4-BE49-F238E27FC236}">
              <a16:creationId xmlns:a16="http://schemas.microsoft.com/office/drawing/2014/main" id="{00000000-0008-0000-0400-000003000000}"/>
            </a:ext>
          </a:extLst>
        </xdr:cNvPr>
        <xdr:cNvSpPr/>
      </xdr:nvSpPr>
      <xdr:spPr bwMode="auto">
        <a:xfrm>
          <a:off x="2181225" y="676275"/>
          <a:ext cx="355282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38100</xdr:colOff>
      <xdr:row>5</xdr:row>
      <xdr:rowOff>57150</xdr:rowOff>
    </xdr:from>
    <xdr:to>
      <xdr:col>3</xdr:col>
      <xdr:colOff>193675</xdr:colOff>
      <xdr:row>6</xdr:row>
      <xdr:rowOff>140970</xdr:rowOff>
    </xdr:to>
    <xdr:sp macro="" textlink="">
      <xdr:nvSpPr>
        <xdr:cNvPr id="4" name="ComboBox3" hidden="1">
          <a:extLst>
            <a:ext uri="{63B3BB69-23CF-44E3-9099-C40C66FF867C}">
              <a14:compatExt xmlns:a14="http://schemas.microsoft.com/office/drawing/2010/main" spid="_x0000_s13361"/>
            </a:ext>
            <a:ext uri="{FF2B5EF4-FFF2-40B4-BE49-F238E27FC236}">
              <a16:creationId xmlns:a16="http://schemas.microsoft.com/office/drawing/2014/main" id="{00000000-0008-0000-0400-000004000000}"/>
            </a:ext>
          </a:extLst>
        </xdr:cNvPr>
        <xdr:cNvSpPr/>
      </xdr:nvSpPr>
      <xdr:spPr bwMode="auto">
        <a:xfrm>
          <a:off x="2181225" y="990600"/>
          <a:ext cx="355282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xdr:col>
          <xdr:colOff>91440</xdr:colOff>
          <xdr:row>3</xdr:row>
          <xdr:rowOff>53340</xdr:rowOff>
        </xdr:from>
        <xdr:to>
          <xdr:col>2</xdr:col>
          <xdr:colOff>2964180</xdr:colOff>
          <xdr:row>5</xdr:row>
          <xdr:rowOff>91440</xdr:rowOff>
        </xdr:to>
        <xdr:sp macro="" textlink="">
          <xdr:nvSpPr>
            <xdr:cNvPr id="68609" name="Drop Down 1" hidden="1">
              <a:extLst>
                <a:ext uri="{63B3BB69-23CF-44E3-9099-C40C66FF867C}">
                  <a14:compatExt spid="_x0000_s68609"/>
                </a:ext>
                <a:ext uri="{FF2B5EF4-FFF2-40B4-BE49-F238E27FC236}">
                  <a16:creationId xmlns:a16="http://schemas.microsoft.com/office/drawing/2014/main" id="{00000000-0008-0000-0400-0000010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68580</xdr:colOff>
          <xdr:row>6</xdr:row>
          <xdr:rowOff>15240</xdr:rowOff>
        </xdr:from>
        <xdr:to>
          <xdr:col>2</xdr:col>
          <xdr:colOff>2948940</xdr:colOff>
          <xdr:row>8</xdr:row>
          <xdr:rowOff>53340</xdr:rowOff>
        </xdr:to>
        <xdr:sp macro="" textlink="">
          <xdr:nvSpPr>
            <xdr:cNvPr id="68610" name="Drop Down 2" hidden="1">
              <a:extLst>
                <a:ext uri="{63B3BB69-23CF-44E3-9099-C40C66FF867C}">
                  <a14:compatExt spid="_x0000_s68610"/>
                </a:ext>
                <a:ext uri="{FF2B5EF4-FFF2-40B4-BE49-F238E27FC236}">
                  <a16:creationId xmlns:a16="http://schemas.microsoft.com/office/drawing/2014/main" id="{00000000-0008-0000-0400-0000020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5</xdr:row>
      <xdr:rowOff>142875</xdr:rowOff>
    </xdr:from>
    <xdr:to>
      <xdr:col>2</xdr:col>
      <xdr:colOff>555700</xdr:colOff>
      <xdr:row>6</xdr:row>
      <xdr:rowOff>190500</xdr:rowOff>
    </xdr:to>
    <xdr:sp macro="" textlink="">
      <xdr:nvSpPr>
        <xdr:cNvPr id="54273" name="ComboBox1" hidden="1">
          <a:extLst>
            <a:ext uri="{63B3BB69-23CF-44E3-9099-C40C66FF867C}">
              <a14:compatExt xmlns:a14="http://schemas.microsoft.com/office/drawing/2010/main" spid="_x0000_s54273"/>
            </a:ext>
            <a:ext uri="{FF2B5EF4-FFF2-40B4-BE49-F238E27FC236}">
              <a16:creationId xmlns:a16="http://schemas.microsoft.com/office/drawing/2014/main" id="{00000000-0008-0000-0500-000001D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38100</xdr:colOff>
      <xdr:row>4</xdr:row>
      <xdr:rowOff>9525</xdr:rowOff>
    </xdr:from>
    <xdr:to>
      <xdr:col>2</xdr:col>
      <xdr:colOff>555700</xdr:colOff>
      <xdr:row>5</xdr:row>
      <xdr:rowOff>53340</xdr:rowOff>
    </xdr:to>
    <xdr:sp macro="" textlink="">
      <xdr:nvSpPr>
        <xdr:cNvPr id="54274" name="ComboBox2" hidden="1">
          <a:extLst>
            <a:ext uri="{63B3BB69-23CF-44E3-9099-C40C66FF867C}">
              <a14:compatExt xmlns:a14="http://schemas.microsoft.com/office/drawing/2010/main" spid="_x0000_s54274"/>
            </a:ext>
            <a:ext uri="{FF2B5EF4-FFF2-40B4-BE49-F238E27FC236}">
              <a16:creationId xmlns:a16="http://schemas.microsoft.com/office/drawing/2014/main" id="{00000000-0008-0000-0500-000002D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1</xdr:col>
          <xdr:colOff>38100</xdr:colOff>
          <xdr:row>3</xdr:row>
          <xdr:rowOff>83820</xdr:rowOff>
        </xdr:from>
        <xdr:to>
          <xdr:col>1</xdr:col>
          <xdr:colOff>2918460</xdr:colOff>
          <xdr:row>5</xdr:row>
          <xdr:rowOff>53340</xdr:rowOff>
        </xdr:to>
        <xdr:sp macro="" textlink="">
          <xdr:nvSpPr>
            <xdr:cNvPr id="54275" name="Drop Dow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urasdata.nes.nhs.scot/about-our-data-and-reports/data-sources-and-quality-assurance/turas-people/?pageid=580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P42"/>
  <sheetViews>
    <sheetView showGridLines="0" tabSelected="1" zoomScaleNormal="100" workbookViewId="0">
      <selection activeCell="A2" sqref="A2"/>
    </sheetView>
  </sheetViews>
  <sheetFormatPr defaultColWidth="9.28515625" defaultRowHeight="10.199999999999999" x14ac:dyDescent="0.2"/>
  <cols>
    <col min="1" max="1" width="17.140625" style="9" customWidth="1"/>
    <col min="2" max="2" width="18.42578125" style="9" customWidth="1"/>
    <col min="3" max="16384" width="9.28515625" style="9"/>
  </cols>
  <sheetData>
    <row r="1" spans="1:16" ht="21" x14ac:dyDescent="0.4">
      <c r="A1" s="97" t="s">
        <v>1632</v>
      </c>
      <c r="B1" s="81"/>
      <c r="C1" s="81"/>
      <c r="D1" s="81"/>
      <c r="E1" s="81"/>
      <c r="F1" s="81"/>
      <c r="G1" s="81"/>
      <c r="H1" s="81"/>
      <c r="I1" s="81"/>
      <c r="J1" s="81"/>
      <c r="K1" s="81"/>
      <c r="L1" s="81"/>
      <c r="M1" s="81"/>
      <c r="N1" s="81"/>
      <c r="O1" s="81"/>
      <c r="P1" s="217" t="s">
        <v>4309</v>
      </c>
    </row>
    <row r="2" spans="1:16" ht="21" x14ac:dyDescent="0.4">
      <c r="A2" s="97"/>
      <c r="B2" s="81"/>
      <c r="C2" s="81"/>
      <c r="D2" s="81"/>
      <c r="E2" s="81"/>
      <c r="F2" s="81"/>
      <c r="G2" s="81"/>
      <c r="H2" s="81"/>
      <c r="I2" s="81"/>
      <c r="J2" s="81"/>
      <c r="K2" s="81"/>
      <c r="L2" s="81"/>
      <c r="M2" s="81"/>
      <c r="N2" s="81"/>
      <c r="O2" s="81"/>
      <c r="P2" s="217"/>
    </row>
    <row r="3" spans="1:16" ht="21" x14ac:dyDescent="0.4">
      <c r="A3" s="287" t="s">
        <v>5051</v>
      </c>
      <c r="B3" s="81"/>
      <c r="C3" s="81"/>
      <c r="D3" s="81"/>
      <c r="E3" s="81"/>
      <c r="F3" s="81"/>
      <c r="G3" s="81"/>
      <c r="H3" s="81"/>
      <c r="I3" s="81"/>
      <c r="J3" s="81"/>
      <c r="K3" s="81"/>
      <c r="L3" s="81"/>
      <c r="M3" s="81"/>
      <c r="N3" s="81"/>
      <c r="O3" s="81"/>
      <c r="P3" s="217"/>
    </row>
    <row r="4" spans="1:16" ht="13.2" x14ac:dyDescent="0.25">
      <c r="A4" s="247"/>
      <c r="B4" s="81"/>
      <c r="C4" s="81"/>
      <c r="D4" s="81"/>
      <c r="E4" s="81"/>
      <c r="F4" s="81"/>
      <c r="G4" s="81"/>
      <c r="H4" s="81"/>
      <c r="I4" s="81"/>
      <c r="J4" s="81"/>
      <c r="K4" s="81"/>
      <c r="L4" s="81"/>
      <c r="M4" s="81"/>
      <c r="N4" s="81"/>
      <c r="O4" s="81"/>
      <c r="P4" s="81"/>
    </row>
    <row r="5" spans="1:16" ht="15.6" x14ac:dyDescent="0.3">
      <c r="A5" s="84" t="s">
        <v>524</v>
      </c>
      <c r="B5" s="80"/>
      <c r="C5" s="80"/>
      <c r="D5" s="80"/>
      <c r="E5" s="80"/>
      <c r="F5" s="80"/>
      <c r="G5" s="80"/>
      <c r="H5" s="80"/>
      <c r="I5" s="80"/>
      <c r="J5" s="80"/>
      <c r="K5" s="80"/>
      <c r="L5" s="80"/>
      <c r="M5" s="80"/>
      <c r="N5" s="80"/>
      <c r="O5" s="80"/>
      <c r="P5" s="81"/>
    </row>
    <row r="6" spans="1:16" ht="15.6" x14ac:dyDescent="0.3">
      <c r="A6" s="85" t="s">
        <v>525</v>
      </c>
      <c r="B6" s="80"/>
      <c r="C6" s="80"/>
      <c r="D6" s="80"/>
      <c r="E6" s="80"/>
      <c r="F6" s="80"/>
      <c r="G6" s="80"/>
      <c r="H6" s="80"/>
      <c r="I6" s="80"/>
      <c r="J6" s="80"/>
      <c r="K6" s="80"/>
      <c r="L6" s="80"/>
      <c r="M6" s="80"/>
      <c r="N6" s="80"/>
      <c r="O6" s="80"/>
      <c r="P6" s="81"/>
    </row>
    <row r="7" spans="1:16" ht="15.6" x14ac:dyDescent="0.3">
      <c r="A7" s="84" t="s">
        <v>526</v>
      </c>
      <c r="B7" s="80"/>
      <c r="C7" s="86"/>
      <c r="D7" s="80"/>
      <c r="E7" s="80"/>
      <c r="F7" s="80"/>
      <c r="G7" s="80"/>
      <c r="H7" s="80"/>
      <c r="I7" s="80"/>
      <c r="J7" s="80"/>
      <c r="K7" s="80"/>
      <c r="L7" s="80"/>
      <c r="M7" s="80"/>
      <c r="N7" s="80"/>
      <c r="O7" s="80"/>
      <c r="P7" s="81"/>
    </row>
    <row r="8" spans="1:16" ht="15" x14ac:dyDescent="0.25">
      <c r="A8" s="80" t="s">
        <v>502</v>
      </c>
      <c r="B8" s="80"/>
      <c r="C8" s="80"/>
      <c r="D8" s="80"/>
      <c r="E8" s="80"/>
      <c r="F8" s="80"/>
      <c r="G8" s="80"/>
      <c r="H8" s="80"/>
      <c r="I8" s="87"/>
      <c r="J8" s="80"/>
      <c r="K8" s="80"/>
      <c r="L8" s="80"/>
      <c r="M8" s="80"/>
      <c r="N8" s="80"/>
      <c r="O8" s="80"/>
      <c r="P8" s="81"/>
    </row>
    <row r="9" spans="1:16" ht="15" x14ac:dyDescent="0.25">
      <c r="A9" s="88" t="s">
        <v>493</v>
      </c>
      <c r="B9" s="80"/>
      <c r="C9" s="89" t="s">
        <v>4313</v>
      </c>
      <c r="D9" s="80"/>
      <c r="E9" s="80"/>
      <c r="F9" s="80"/>
      <c r="G9" s="80"/>
      <c r="H9" s="80"/>
      <c r="I9" s="87"/>
      <c r="J9" s="80"/>
      <c r="K9" s="80"/>
      <c r="L9" s="80"/>
      <c r="M9" s="80"/>
      <c r="N9" s="80"/>
      <c r="O9" s="80"/>
      <c r="P9" s="81"/>
    </row>
    <row r="10" spans="1:16" ht="15" x14ac:dyDescent="0.25">
      <c r="A10" s="88" t="s">
        <v>494</v>
      </c>
      <c r="B10" s="80"/>
      <c r="C10" s="90" t="s">
        <v>4314</v>
      </c>
      <c r="D10" s="80"/>
      <c r="E10" s="80"/>
      <c r="F10" s="80"/>
      <c r="G10" s="80"/>
      <c r="H10" s="80"/>
      <c r="I10" s="87"/>
      <c r="J10" s="80"/>
      <c r="K10" s="80"/>
      <c r="L10" s="80"/>
      <c r="M10" s="80"/>
      <c r="N10" s="80"/>
      <c r="O10" s="80"/>
      <c r="P10" s="82"/>
    </row>
    <row r="11" spans="1:16" ht="15" x14ac:dyDescent="0.25">
      <c r="A11" s="218" t="s">
        <v>4312</v>
      </c>
      <c r="B11" s="80"/>
      <c r="C11" s="90" t="s">
        <v>4315</v>
      </c>
      <c r="D11" s="80"/>
      <c r="E11" s="80"/>
      <c r="F11" s="80"/>
      <c r="G11" s="80"/>
      <c r="H11" s="80"/>
      <c r="I11" s="87"/>
      <c r="J11" s="80"/>
      <c r="K11" s="80"/>
      <c r="L11" s="80"/>
      <c r="M11" s="80"/>
      <c r="N11" s="80"/>
      <c r="O11" s="80"/>
      <c r="P11" s="81"/>
    </row>
    <row r="12" spans="1:16" ht="15" x14ac:dyDescent="0.25">
      <c r="A12" s="88" t="s">
        <v>569</v>
      </c>
      <c r="B12" s="80"/>
      <c r="C12" s="90" t="s">
        <v>4316</v>
      </c>
      <c r="D12" s="80"/>
      <c r="E12" s="80"/>
      <c r="F12" s="80"/>
      <c r="G12" s="80"/>
      <c r="H12" s="80"/>
      <c r="I12" s="87"/>
      <c r="J12" s="80"/>
      <c r="K12" s="80"/>
      <c r="L12" s="80"/>
      <c r="M12" s="80"/>
      <c r="N12" s="80"/>
      <c r="O12" s="80"/>
      <c r="P12" s="81"/>
    </row>
    <row r="13" spans="1:16" ht="13.5" customHeight="1" x14ac:dyDescent="0.25">
      <c r="A13" s="88" t="s">
        <v>2648</v>
      </c>
      <c r="B13" s="80"/>
      <c r="C13" s="90" t="s">
        <v>4317</v>
      </c>
      <c r="D13" s="80"/>
      <c r="E13" s="80"/>
      <c r="F13" s="80"/>
      <c r="G13" s="80"/>
      <c r="H13" s="80"/>
      <c r="I13" s="87"/>
      <c r="J13" s="80"/>
      <c r="K13" s="80"/>
      <c r="L13" s="80"/>
      <c r="M13" s="80"/>
      <c r="N13" s="80"/>
      <c r="O13" s="80"/>
      <c r="P13" s="82"/>
    </row>
    <row r="14" spans="1:16" ht="15" x14ac:dyDescent="0.25">
      <c r="A14" s="80"/>
      <c r="B14" s="80"/>
      <c r="C14" s="86"/>
      <c r="D14" s="80"/>
      <c r="E14" s="80"/>
      <c r="F14" s="80"/>
      <c r="G14" s="80"/>
      <c r="H14" s="80"/>
      <c r="I14" s="80"/>
      <c r="J14" s="80"/>
      <c r="K14" s="80"/>
      <c r="L14" s="80"/>
      <c r="M14" s="80"/>
      <c r="N14" s="80"/>
      <c r="O14" s="80"/>
      <c r="P14" s="81"/>
    </row>
    <row r="15" spans="1:16" s="96" customFormat="1" ht="32.25" customHeight="1" x14ac:dyDescent="0.2">
      <c r="A15" s="290" t="s">
        <v>527</v>
      </c>
      <c r="B15" s="290"/>
      <c r="C15" s="290"/>
      <c r="D15" s="290"/>
      <c r="E15" s="290"/>
      <c r="F15" s="290"/>
      <c r="G15" s="290"/>
      <c r="H15" s="290"/>
      <c r="I15" s="290"/>
      <c r="J15" s="290"/>
      <c r="K15" s="290"/>
      <c r="L15" s="290"/>
      <c r="M15" s="290"/>
      <c r="N15" s="290"/>
      <c r="O15" s="290"/>
      <c r="P15" s="98"/>
    </row>
    <row r="16" spans="1:16" ht="15" x14ac:dyDescent="0.25">
      <c r="A16" s="90" t="s">
        <v>528</v>
      </c>
      <c r="B16" s="80"/>
      <c r="C16" s="86"/>
      <c r="D16" s="80"/>
      <c r="E16" s="80"/>
      <c r="F16" s="80"/>
      <c r="G16" s="80"/>
      <c r="H16" s="80"/>
      <c r="I16" s="80"/>
      <c r="J16" s="80"/>
      <c r="K16" s="80"/>
      <c r="L16" s="80"/>
      <c r="M16" s="80"/>
      <c r="N16" s="80"/>
      <c r="O16" s="80"/>
      <c r="P16" s="81"/>
    </row>
    <row r="17" spans="1:16" ht="15" x14ac:dyDescent="0.25">
      <c r="A17" s="90" t="s">
        <v>529</v>
      </c>
      <c r="B17" s="80"/>
      <c r="C17" s="86"/>
      <c r="D17" s="80"/>
      <c r="E17" s="80"/>
      <c r="F17" s="80"/>
      <c r="G17" s="80"/>
      <c r="H17" s="80"/>
      <c r="I17" s="80"/>
      <c r="J17" s="80"/>
      <c r="K17" s="80"/>
      <c r="L17" s="80"/>
      <c r="M17" s="80"/>
      <c r="N17" s="80"/>
      <c r="O17" s="80"/>
      <c r="P17" s="81"/>
    </row>
    <row r="18" spans="1:16" ht="15" x14ac:dyDescent="0.25">
      <c r="A18" s="90"/>
      <c r="B18" s="80"/>
      <c r="C18" s="86"/>
      <c r="D18" s="80"/>
      <c r="E18" s="80"/>
      <c r="F18" s="80"/>
      <c r="G18" s="80"/>
      <c r="H18" s="80"/>
      <c r="I18" s="80"/>
      <c r="J18" s="80"/>
      <c r="K18" s="80"/>
      <c r="L18" s="80"/>
      <c r="M18" s="80"/>
      <c r="N18" s="80"/>
      <c r="O18" s="80"/>
      <c r="P18" s="81"/>
    </row>
    <row r="19" spans="1:16" ht="15" x14ac:dyDescent="0.25">
      <c r="A19" s="80" t="s">
        <v>392</v>
      </c>
      <c r="B19" s="80"/>
      <c r="C19" s="86"/>
      <c r="D19" s="80"/>
      <c r="E19" s="80"/>
      <c r="F19" s="80"/>
      <c r="G19" s="80"/>
      <c r="H19" s="80"/>
      <c r="I19" s="80"/>
      <c r="J19" s="80"/>
      <c r="K19" s="80"/>
      <c r="L19" s="80"/>
      <c r="M19" s="80"/>
      <c r="N19" s="80"/>
      <c r="O19" s="80"/>
      <c r="P19" s="81"/>
    </row>
    <row r="20" spans="1:16" ht="15" x14ac:dyDescent="0.25">
      <c r="A20" s="80"/>
      <c r="B20" s="80"/>
      <c r="C20" s="86"/>
      <c r="D20" s="80"/>
      <c r="E20" s="80"/>
      <c r="F20" s="80"/>
      <c r="G20" s="80"/>
      <c r="H20" s="80"/>
      <c r="I20" s="80"/>
      <c r="J20" s="80"/>
      <c r="K20" s="80"/>
      <c r="L20" s="80"/>
      <c r="M20" s="80"/>
      <c r="N20" s="80"/>
      <c r="O20" s="80"/>
      <c r="P20" s="81"/>
    </row>
    <row r="21" spans="1:16" ht="15" x14ac:dyDescent="0.25">
      <c r="A21" s="80" t="s">
        <v>2132</v>
      </c>
      <c r="B21" s="80"/>
      <c r="C21" s="86"/>
      <c r="D21" s="80"/>
      <c r="E21" s="80"/>
      <c r="F21" s="80"/>
      <c r="G21" s="80"/>
      <c r="H21" s="80"/>
      <c r="I21" s="80"/>
      <c r="J21" s="80"/>
      <c r="K21" s="80"/>
      <c r="L21" s="80"/>
      <c r="M21" s="80"/>
      <c r="N21" s="80"/>
      <c r="O21" s="80"/>
      <c r="P21" s="81"/>
    </row>
    <row r="22" spans="1:16" ht="12.75" customHeight="1" x14ac:dyDescent="0.25">
      <c r="A22" s="91" t="s">
        <v>2308</v>
      </c>
      <c r="B22" s="92"/>
      <c r="C22" s="92"/>
      <c r="D22" s="92"/>
      <c r="E22" s="92"/>
      <c r="F22" s="92"/>
      <c r="G22" s="92"/>
      <c r="H22" s="92"/>
      <c r="I22" s="92"/>
      <c r="J22" s="92"/>
      <c r="K22" s="92"/>
      <c r="L22" s="92"/>
      <c r="M22" s="92"/>
      <c r="N22" s="92"/>
      <c r="O22" s="92"/>
      <c r="P22" s="81"/>
    </row>
    <row r="23" spans="1:16" s="36" customFormat="1" ht="12.75" customHeight="1" x14ac:dyDescent="0.25">
      <c r="A23" s="91" t="s">
        <v>2309</v>
      </c>
      <c r="B23" s="92"/>
      <c r="C23" s="92"/>
      <c r="D23" s="92"/>
      <c r="E23" s="92"/>
      <c r="F23" s="92"/>
      <c r="G23" s="92"/>
      <c r="H23" s="92"/>
      <c r="I23" s="92"/>
      <c r="J23" s="92"/>
      <c r="K23" s="92"/>
      <c r="L23" s="92"/>
      <c r="M23" s="92"/>
      <c r="N23" s="92"/>
      <c r="O23" s="92"/>
      <c r="P23" s="83"/>
    </row>
    <row r="24" spans="1:16" ht="15" x14ac:dyDescent="0.25">
      <c r="A24" s="80"/>
      <c r="B24" s="80"/>
      <c r="C24" s="86"/>
      <c r="D24" s="80"/>
      <c r="E24" s="80"/>
      <c r="F24" s="80"/>
      <c r="G24" s="80"/>
      <c r="H24" s="80"/>
      <c r="I24" s="80"/>
      <c r="J24" s="80"/>
      <c r="K24" s="80"/>
      <c r="L24" s="80"/>
      <c r="M24" s="80"/>
      <c r="N24" s="80"/>
      <c r="O24" s="80"/>
      <c r="P24" s="81"/>
    </row>
    <row r="25" spans="1:16" ht="15" x14ac:dyDescent="0.25">
      <c r="A25" s="80" t="s">
        <v>530</v>
      </c>
      <c r="B25" s="80"/>
      <c r="C25" s="86"/>
      <c r="D25" s="80"/>
      <c r="E25" s="80"/>
      <c r="F25" s="80"/>
      <c r="G25" s="80"/>
      <c r="H25" s="80"/>
      <c r="I25" s="80"/>
      <c r="J25" s="80"/>
      <c r="K25" s="80"/>
      <c r="L25" s="80"/>
      <c r="M25" s="80"/>
      <c r="N25" s="80"/>
      <c r="O25" s="80"/>
      <c r="P25" s="81"/>
    </row>
    <row r="26" spans="1:16" ht="15" x14ac:dyDescent="0.25">
      <c r="A26" s="90" t="s">
        <v>531</v>
      </c>
      <c r="B26" s="80"/>
      <c r="C26" s="86"/>
      <c r="D26" s="80"/>
      <c r="E26" s="80"/>
      <c r="F26" s="80"/>
      <c r="G26" s="80"/>
      <c r="H26" s="80"/>
      <c r="I26" s="80"/>
      <c r="J26" s="80"/>
      <c r="K26" s="80"/>
      <c r="L26" s="80"/>
      <c r="M26" s="80"/>
      <c r="N26" s="80"/>
      <c r="O26" s="80"/>
      <c r="P26" s="81"/>
    </row>
    <row r="27" spans="1:16" ht="15" x14ac:dyDescent="0.25">
      <c r="A27" s="80" t="s">
        <v>532</v>
      </c>
      <c r="B27" s="80"/>
      <c r="C27" s="86"/>
      <c r="D27" s="80"/>
      <c r="E27" s="80"/>
      <c r="F27" s="80"/>
      <c r="G27" s="80"/>
      <c r="H27" s="80"/>
      <c r="I27" s="80"/>
      <c r="J27" s="80"/>
      <c r="K27" s="80"/>
      <c r="L27" s="80"/>
      <c r="M27" s="80"/>
      <c r="N27" s="80"/>
      <c r="O27" s="80"/>
      <c r="P27" s="81"/>
    </row>
    <row r="28" spans="1:16" ht="15" x14ac:dyDescent="0.25">
      <c r="A28" s="80" t="s">
        <v>533</v>
      </c>
      <c r="B28" s="80"/>
      <c r="C28" s="86"/>
      <c r="D28" s="80"/>
      <c r="E28" s="80"/>
      <c r="F28" s="80"/>
      <c r="G28" s="80"/>
      <c r="H28" s="80"/>
      <c r="I28" s="80"/>
      <c r="J28" s="80"/>
      <c r="K28" s="80"/>
      <c r="L28" s="80"/>
      <c r="M28" s="80"/>
      <c r="N28" s="80"/>
      <c r="O28" s="80"/>
      <c r="P28" s="81"/>
    </row>
    <row r="29" spans="1:16" ht="15" x14ac:dyDescent="0.25">
      <c r="A29" s="80"/>
      <c r="B29" s="80"/>
      <c r="C29" s="86"/>
      <c r="D29" s="80"/>
      <c r="E29" s="80"/>
      <c r="F29" s="80"/>
      <c r="G29" s="80"/>
      <c r="H29" s="80"/>
      <c r="I29" s="80"/>
      <c r="J29" s="80"/>
      <c r="K29" s="80"/>
      <c r="L29" s="80"/>
      <c r="M29" s="80"/>
      <c r="N29" s="80"/>
      <c r="O29" s="80"/>
      <c r="P29" s="81"/>
    </row>
    <row r="30" spans="1:16" ht="15.6" x14ac:dyDescent="0.3">
      <c r="A30" s="93" t="s">
        <v>4501</v>
      </c>
      <c r="B30" s="80"/>
      <c r="C30" s="86"/>
      <c r="D30" s="80"/>
      <c r="E30" s="80"/>
      <c r="F30" s="80"/>
      <c r="G30" s="80"/>
      <c r="H30" s="80"/>
      <c r="I30" s="80"/>
      <c r="J30" s="80"/>
      <c r="K30" s="80"/>
      <c r="L30" s="80"/>
      <c r="M30" s="80"/>
      <c r="N30" s="80"/>
      <c r="O30" s="80"/>
      <c r="P30" s="81"/>
    </row>
    <row r="31" spans="1:16" ht="59.25" customHeight="1" x14ac:dyDescent="0.25">
      <c r="A31" s="291" t="s">
        <v>5227</v>
      </c>
      <c r="B31" s="291"/>
      <c r="C31" s="291"/>
      <c r="D31" s="291"/>
      <c r="E31" s="291"/>
      <c r="F31" s="291"/>
      <c r="G31" s="291"/>
      <c r="H31" s="291"/>
      <c r="I31" s="291"/>
      <c r="J31" s="291"/>
      <c r="K31" s="291"/>
      <c r="L31" s="291"/>
      <c r="M31" s="291"/>
      <c r="N31" s="291"/>
      <c r="O31" s="291"/>
      <c r="P31" s="291"/>
    </row>
    <row r="32" spans="1:16" ht="15" x14ac:dyDescent="0.25">
      <c r="A32" s="80"/>
      <c r="B32" s="80"/>
      <c r="C32" s="86"/>
      <c r="D32" s="80"/>
      <c r="E32" s="80"/>
      <c r="F32" s="80"/>
      <c r="G32" s="80"/>
      <c r="H32" s="80"/>
      <c r="I32" s="80"/>
      <c r="J32" s="80"/>
      <c r="K32" s="80"/>
      <c r="L32" s="80"/>
      <c r="M32" s="80"/>
      <c r="N32" s="80"/>
      <c r="O32" s="80"/>
      <c r="P32" s="81"/>
    </row>
    <row r="33" spans="1:16" ht="106.5" customHeight="1" x14ac:dyDescent="0.25">
      <c r="A33" s="291" t="s">
        <v>4503</v>
      </c>
      <c r="B33" s="291"/>
      <c r="C33" s="291"/>
      <c r="D33" s="291"/>
      <c r="E33" s="291"/>
      <c r="F33" s="291"/>
      <c r="G33" s="291"/>
      <c r="H33" s="291"/>
      <c r="I33" s="291"/>
      <c r="J33" s="291"/>
      <c r="K33" s="291"/>
      <c r="L33" s="291"/>
      <c r="M33" s="291"/>
      <c r="N33" s="291"/>
      <c r="O33" s="291"/>
      <c r="P33" s="291"/>
    </row>
    <row r="34" spans="1:16" ht="12.75" customHeight="1" x14ac:dyDescent="0.25">
      <c r="A34" s="218"/>
      <c r="B34" s="88"/>
      <c r="C34" s="69"/>
      <c r="D34" s="69"/>
      <c r="E34" s="80"/>
      <c r="F34" s="80"/>
      <c r="G34" s="80"/>
      <c r="H34" s="80"/>
      <c r="I34" s="80"/>
      <c r="J34" s="80"/>
      <c r="K34" s="80"/>
      <c r="L34" s="80"/>
      <c r="M34" s="80"/>
      <c r="N34" s="80"/>
      <c r="O34" s="80"/>
      <c r="P34" s="81"/>
    </row>
    <row r="35" spans="1:16" ht="15.6" x14ac:dyDescent="0.3">
      <c r="A35" s="93" t="s">
        <v>4502</v>
      </c>
      <c r="B35" s="80"/>
      <c r="C35" s="94"/>
      <c r="D35" s="80"/>
      <c r="E35" s="80"/>
      <c r="F35" s="80"/>
      <c r="G35" s="80"/>
      <c r="H35" s="80"/>
      <c r="I35" s="80"/>
      <c r="J35" s="80"/>
      <c r="K35" s="80"/>
      <c r="L35" s="80"/>
      <c r="M35" s="80"/>
      <c r="N35" s="80"/>
      <c r="O35" s="80"/>
      <c r="P35" s="81"/>
    </row>
    <row r="36" spans="1:16" s="36" customFormat="1" ht="15" x14ac:dyDescent="0.25">
      <c r="A36" s="92" t="s">
        <v>2310</v>
      </c>
      <c r="B36" s="92"/>
      <c r="C36" s="92"/>
      <c r="D36" s="92"/>
      <c r="E36" s="92"/>
      <c r="F36" s="92"/>
      <c r="G36" s="92"/>
      <c r="H36" s="92"/>
      <c r="I36" s="92"/>
      <c r="J36" s="92"/>
      <c r="K36" s="92"/>
      <c r="L36" s="92"/>
      <c r="M36" s="92"/>
      <c r="N36" s="92"/>
      <c r="O36" s="92"/>
      <c r="P36" s="83"/>
    </row>
    <row r="37" spans="1:16" s="36" customFormat="1" ht="15" x14ac:dyDescent="0.25">
      <c r="A37" s="92" t="s">
        <v>2311</v>
      </c>
      <c r="B37" s="92"/>
      <c r="C37" s="92"/>
      <c r="D37" s="92"/>
      <c r="E37" s="92"/>
      <c r="F37" s="92"/>
      <c r="G37" s="92"/>
      <c r="H37" s="92"/>
      <c r="I37" s="92"/>
      <c r="J37" s="92"/>
      <c r="K37" s="92"/>
      <c r="L37" s="92"/>
      <c r="M37" s="92"/>
      <c r="N37" s="92"/>
      <c r="O37" s="92"/>
      <c r="P37" s="83"/>
    </row>
    <row r="38" spans="1:16" ht="15" x14ac:dyDescent="0.25">
      <c r="A38" s="80" t="s">
        <v>5229</v>
      </c>
    </row>
    <row r="39" spans="1:16" ht="15" x14ac:dyDescent="0.25">
      <c r="A39" s="289" t="s">
        <v>5230</v>
      </c>
    </row>
    <row r="40" spans="1:16" ht="15" x14ac:dyDescent="0.25">
      <c r="A40" s="95" t="s">
        <v>5232</v>
      </c>
    </row>
    <row r="41" spans="1:16" s="36" customFormat="1" ht="15" x14ac:dyDescent="0.25">
      <c r="A41" s="95" t="s">
        <v>2312</v>
      </c>
      <c r="B41" s="92"/>
      <c r="C41" s="92"/>
      <c r="D41" s="92"/>
      <c r="E41" s="92"/>
      <c r="F41" s="92"/>
      <c r="G41" s="92"/>
      <c r="H41" s="92"/>
      <c r="I41" s="92"/>
      <c r="J41" s="92"/>
      <c r="K41" s="92"/>
      <c r="L41" s="92"/>
      <c r="M41" s="92"/>
      <c r="N41" s="92"/>
      <c r="O41" s="92"/>
      <c r="P41" s="37"/>
    </row>
    <row r="42" spans="1:16" s="10" customFormat="1" ht="15" x14ac:dyDescent="0.25">
      <c r="A42" s="80" t="s">
        <v>2313</v>
      </c>
      <c r="B42" s="80"/>
      <c r="C42" s="80"/>
      <c r="D42" s="80"/>
      <c r="E42" s="80"/>
      <c r="F42" s="80"/>
      <c r="G42" s="80"/>
      <c r="H42" s="80"/>
      <c r="I42" s="80"/>
      <c r="J42" s="80"/>
      <c r="K42" s="80"/>
      <c r="L42" s="80"/>
      <c r="M42" s="80"/>
      <c r="N42" s="80"/>
      <c r="O42" s="80"/>
      <c r="P42" s="82"/>
    </row>
  </sheetData>
  <sheetProtection formatColumns="0" formatRows="0"/>
  <mergeCells count="3">
    <mergeCell ref="A15:O15"/>
    <mergeCell ref="A31:P31"/>
    <mergeCell ref="A33:P33"/>
  </mergeCells>
  <phoneticPr fontId="0" type="noConversion"/>
  <hyperlinks>
    <hyperlink ref="A9" location="Trend!A1" tooltip="Trend" display="Trend" xr:uid="{00000000-0004-0000-0000-000000000000}"/>
    <hyperlink ref="A10" location="'NHS Region and Board'!C1" tooltip="NHS region and board" display="NHS region and board" xr:uid="{00000000-0004-0000-0000-000002000000}"/>
    <hyperlink ref="A12" location="Gender!A1" tooltip="Gender" display="Gender" xr:uid="{00000000-0004-0000-0000-000003000000}"/>
    <hyperlink ref="A13" location="SIMD!A1" tooltip="SIMD" display="SIMD" xr:uid="{00000000-0004-0000-0000-000004000000}"/>
    <hyperlink ref="A11" location="'NHS Region and Board Trend'!C1" tooltip="NHS region and board" display="NHS region and board Trend" xr:uid="{F75B32BF-D115-432B-B2F9-83F12ED181D6}"/>
    <hyperlink ref="A39" r:id="rId1" xr:uid="{D36A8259-6C0F-4077-8630-E1B3129315E4}"/>
  </hyperlinks>
  <pageMargins left="0.31" right="0.3" top="1" bottom="1" header="0.5" footer="0.5"/>
  <pageSetup paperSize="9" scale="71"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A1:Q41"/>
  <sheetViews>
    <sheetView zoomScaleNormal="100" workbookViewId="0">
      <selection activeCell="K28" sqref="K28"/>
    </sheetView>
  </sheetViews>
  <sheetFormatPr defaultRowHeight="10.199999999999999" x14ac:dyDescent="0.2"/>
  <cols>
    <col min="2" max="2" width="48.7109375" bestFit="1" customWidth="1"/>
    <col min="12" max="12" width="22.28515625" bestFit="1" customWidth="1"/>
    <col min="13" max="13" width="9.7109375" bestFit="1" customWidth="1"/>
    <col min="16" max="16" width="43.7109375" bestFit="1" customWidth="1"/>
  </cols>
  <sheetData>
    <row r="1" spans="1:17" ht="15" x14ac:dyDescent="0.25">
      <c r="A1" s="69"/>
      <c r="B1" s="69" t="s">
        <v>3934</v>
      </c>
      <c r="C1" s="69" t="s">
        <v>3935</v>
      </c>
      <c r="D1" s="69" t="s">
        <v>3936</v>
      </c>
      <c r="E1" s="69"/>
      <c r="F1" s="69"/>
      <c r="G1" s="69"/>
      <c r="H1" s="69"/>
      <c r="I1" s="69"/>
      <c r="J1" s="69"/>
      <c r="K1" s="69"/>
      <c r="L1" s="69"/>
      <c r="M1" s="69"/>
      <c r="N1" s="69"/>
      <c r="O1" s="69"/>
      <c r="P1" s="69"/>
    </row>
    <row r="2" spans="1:17" ht="16.2" x14ac:dyDescent="0.3">
      <c r="A2" s="69">
        <v>1</v>
      </c>
      <c r="B2" s="70" t="s">
        <v>511</v>
      </c>
      <c r="C2" s="70" t="s">
        <v>570</v>
      </c>
      <c r="D2" s="69">
        <v>1</v>
      </c>
      <c r="E2" s="69"/>
      <c r="F2" s="69"/>
      <c r="G2" s="69" t="s">
        <v>3922</v>
      </c>
      <c r="H2" s="69" t="s">
        <v>3937</v>
      </c>
      <c r="I2" s="69"/>
      <c r="J2" s="69"/>
      <c r="K2" s="69"/>
      <c r="L2" s="69"/>
      <c r="M2" s="69"/>
      <c r="N2" s="69"/>
      <c r="O2" s="69"/>
      <c r="P2" s="69"/>
    </row>
    <row r="3" spans="1:17" ht="16.2" x14ac:dyDescent="0.3">
      <c r="A3" s="69">
        <v>2</v>
      </c>
      <c r="B3" s="70" t="s">
        <v>555</v>
      </c>
      <c r="C3" s="70" t="s">
        <v>556</v>
      </c>
      <c r="D3" s="69">
        <v>2</v>
      </c>
      <c r="E3" s="69"/>
      <c r="F3" s="69"/>
      <c r="G3" s="69" t="s">
        <v>508</v>
      </c>
      <c r="H3" s="69">
        <v>2</v>
      </c>
      <c r="I3" s="69"/>
      <c r="J3" s="69"/>
      <c r="K3" s="69"/>
      <c r="L3" s="69"/>
      <c r="M3" s="69"/>
      <c r="N3" s="69"/>
      <c r="O3" s="69">
        <v>1</v>
      </c>
      <c r="P3" s="120" t="s">
        <v>505</v>
      </c>
      <c r="Q3" s="76" t="s">
        <v>510</v>
      </c>
    </row>
    <row r="4" spans="1:17" ht="16.2" x14ac:dyDescent="0.3">
      <c r="A4" s="69">
        <v>3</v>
      </c>
      <c r="B4" s="70" t="s">
        <v>557</v>
      </c>
      <c r="C4" s="70" t="s">
        <v>571</v>
      </c>
      <c r="D4" s="69">
        <v>3</v>
      </c>
      <c r="E4" s="69"/>
      <c r="F4" s="69"/>
      <c r="G4" s="69" t="s">
        <v>3933</v>
      </c>
      <c r="H4" s="69">
        <v>3</v>
      </c>
      <c r="I4" s="69"/>
      <c r="J4" s="69"/>
      <c r="K4" s="69">
        <v>1</v>
      </c>
      <c r="L4" s="69" t="s">
        <v>568</v>
      </c>
      <c r="M4" s="69" t="s">
        <v>592</v>
      </c>
      <c r="N4" s="69"/>
      <c r="O4" s="69">
        <v>2</v>
      </c>
      <c r="P4" s="122" t="s">
        <v>4132</v>
      </c>
      <c r="Q4" s="76" t="s">
        <v>542</v>
      </c>
    </row>
    <row r="5" spans="1:17" ht="16.2" x14ac:dyDescent="0.3">
      <c r="A5" s="69">
        <v>4</v>
      </c>
      <c r="B5" s="70" t="s">
        <v>558</v>
      </c>
      <c r="C5" s="70" t="s">
        <v>572</v>
      </c>
      <c r="D5" s="69">
        <v>4</v>
      </c>
      <c r="E5" s="69"/>
      <c r="F5" s="69"/>
      <c r="G5" s="69" t="s">
        <v>3923</v>
      </c>
      <c r="H5" s="69">
        <v>4</v>
      </c>
      <c r="I5" s="69"/>
      <c r="J5" s="69"/>
      <c r="K5" s="69">
        <v>2</v>
      </c>
      <c r="L5" s="69" t="s">
        <v>490</v>
      </c>
      <c r="M5" s="69" t="s">
        <v>593</v>
      </c>
      <c r="N5" s="69"/>
      <c r="O5" s="69">
        <v>3</v>
      </c>
      <c r="P5" s="127" t="s">
        <v>4140</v>
      </c>
      <c r="Q5" s="76" t="s">
        <v>1634</v>
      </c>
    </row>
    <row r="6" spans="1:17" ht="16.2" x14ac:dyDescent="0.3">
      <c r="A6" s="69">
        <v>5</v>
      </c>
      <c r="B6" s="70" t="s">
        <v>559</v>
      </c>
      <c r="C6" s="70" t="s">
        <v>573</v>
      </c>
      <c r="D6" s="69">
        <v>5</v>
      </c>
      <c r="E6" s="69"/>
      <c r="F6" s="69"/>
      <c r="G6" s="69" t="s">
        <v>3924</v>
      </c>
      <c r="H6" s="69">
        <v>5</v>
      </c>
      <c r="I6" s="69"/>
      <c r="J6" s="69"/>
      <c r="K6" s="69">
        <v>3</v>
      </c>
      <c r="L6" s="69" t="s">
        <v>543</v>
      </c>
      <c r="M6" s="69" t="s">
        <v>594</v>
      </c>
      <c r="N6" s="69"/>
      <c r="O6" s="69">
        <v>4</v>
      </c>
      <c r="P6" s="176" t="s">
        <v>4136</v>
      </c>
      <c r="Q6" s="76" t="s">
        <v>1635</v>
      </c>
    </row>
    <row r="7" spans="1:17" ht="16.2" x14ac:dyDescent="0.3">
      <c r="A7" s="69">
        <v>6</v>
      </c>
      <c r="B7" s="70" t="s">
        <v>560</v>
      </c>
      <c r="C7" s="70" t="s">
        <v>561</v>
      </c>
      <c r="D7" s="69">
        <v>6</v>
      </c>
      <c r="E7" s="69"/>
      <c r="F7" s="69"/>
      <c r="G7" s="69" t="s">
        <v>3925</v>
      </c>
      <c r="H7" s="69">
        <v>6</v>
      </c>
      <c r="I7" s="69"/>
      <c r="J7" s="69"/>
      <c r="K7" s="69">
        <v>4</v>
      </c>
      <c r="L7" s="69" t="s">
        <v>491</v>
      </c>
      <c r="M7" s="69" t="s">
        <v>595</v>
      </c>
      <c r="N7" s="69"/>
      <c r="O7" s="69">
        <v>5</v>
      </c>
      <c r="P7" s="127" t="s">
        <v>4137</v>
      </c>
      <c r="Q7" s="76" t="s">
        <v>1636</v>
      </c>
    </row>
    <row r="8" spans="1:17" ht="16.2" x14ac:dyDescent="0.3">
      <c r="A8" s="69">
        <v>7</v>
      </c>
      <c r="B8" s="70" t="s">
        <v>562</v>
      </c>
      <c r="C8" s="70" t="s">
        <v>574</v>
      </c>
      <c r="D8" s="69">
        <v>7</v>
      </c>
      <c r="E8" s="69"/>
      <c r="F8" s="69"/>
      <c r="G8" s="69" t="s">
        <v>3926</v>
      </c>
      <c r="H8" s="69">
        <v>7</v>
      </c>
      <c r="I8" s="69"/>
      <c r="J8" s="69"/>
      <c r="K8" s="69">
        <v>5</v>
      </c>
      <c r="L8" s="69" t="s">
        <v>486</v>
      </c>
      <c r="M8" s="69" t="s">
        <v>596</v>
      </c>
      <c r="N8" s="69"/>
      <c r="O8" s="69">
        <v>6</v>
      </c>
      <c r="P8" s="176" t="s">
        <v>4138</v>
      </c>
      <c r="Q8" s="76" t="s">
        <v>1637</v>
      </c>
    </row>
    <row r="9" spans="1:17" ht="16.2" x14ac:dyDescent="0.3">
      <c r="A9" s="69">
        <v>8</v>
      </c>
      <c r="B9" s="70" t="s">
        <v>563</v>
      </c>
      <c r="C9" s="70" t="s">
        <v>575</v>
      </c>
      <c r="D9" s="69">
        <v>8</v>
      </c>
      <c r="E9" s="69"/>
      <c r="F9" s="69"/>
      <c r="G9" s="69" t="s">
        <v>3927</v>
      </c>
      <c r="H9" s="69">
        <v>8</v>
      </c>
      <c r="I9" s="69"/>
      <c r="J9" s="69"/>
      <c r="K9" s="69">
        <v>6</v>
      </c>
      <c r="L9" s="69" t="s">
        <v>492</v>
      </c>
      <c r="M9" s="69" t="s">
        <v>597</v>
      </c>
      <c r="N9" s="69"/>
      <c r="O9" s="69">
        <v>7</v>
      </c>
      <c r="P9" s="176" t="s">
        <v>4139</v>
      </c>
      <c r="Q9" s="76" t="s">
        <v>1638</v>
      </c>
    </row>
    <row r="10" spans="1:17" ht="16.2" x14ac:dyDescent="0.3">
      <c r="A10" s="69">
        <v>9</v>
      </c>
      <c r="B10" s="70" t="s">
        <v>564</v>
      </c>
      <c r="C10" s="70" t="s">
        <v>576</v>
      </c>
      <c r="D10" s="69">
        <v>9</v>
      </c>
      <c r="E10" s="69"/>
      <c r="F10" s="69"/>
      <c r="G10" s="69" t="s">
        <v>3928</v>
      </c>
      <c r="H10" s="69">
        <v>9</v>
      </c>
      <c r="I10" s="69"/>
      <c r="J10" s="69"/>
      <c r="K10" s="69">
        <v>7</v>
      </c>
      <c r="L10" s="69" t="s">
        <v>598</v>
      </c>
      <c r="M10" s="69" t="s">
        <v>599</v>
      </c>
      <c r="N10" s="69"/>
      <c r="O10" s="69">
        <v>8</v>
      </c>
      <c r="P10" s="122" t="s">
        <v>4133</v>
      </c>
      <c r="Q10" s="152" t="s">
        <v>1640</v>
      </c>
    </row>
    <row r="11" spans="1:17" ht="16.2" x14ac:dyDescent="0.3">
      <c r="A11" s="69">
        <v>10</v>
      </c>
      <c r="B11" s="70" t="s">
        <v>565</v>
      </c>
      <c r="C11" s="70" t="s">
        <v>577</v>
      </c>
      <c r="D11" s="69">
        <v>10</v>
      </c>
      <c r="E11" s="69"/>
      <c r="F11" s="69"/>
      <c r="G11" s="69" t="s">
        <v>3929</v>
      </c>
      <c r="H11" s="69">
        <v>10</v>
      </c>
      <c r="I11" s="69"/>
      <c r="J11" s="69"/>
      <c r="K11" s="69">
        <v>8</v>
      </c>
      <c r="L11" s="69" t="s">
        <v>1940</v>
      </c>
      <c r="M11" s="69" t="s">
        <v>1941</v>
      </c>
      <c r="N11" s="69"/>
      <c r="O11" s="69">
        <v>9</v>
      </c>
      <c r="P11" s="127" t="s">
        <v>4134</v>
      </c>
      <c r="Q11" s="76" t="s">
        <v>1639</v>
      </c>
    </row>
    <row r="12" spans="1:17" ht="16.2" x14ac:dyDescent="0.3">
      <c r="A12" s="69">
        <v>11</v>
      </c>
      <c r="B12" s="70" t="s">
        <v>566</v>
      </c>
      <c r="C12" s="70" t="s">
        <v>578</v>
      </c>
      <c r="D12" s="69">
        <v>11</v>
      </c>
      <c r="E12" s="69"/>
      <c r="F12" s="69"/>
      <c r="G12" s="69" t="s">
        <v>3930</v>
      </c>
      <c r="H12" s="69">
        <v>11</v>
      </c>
      <c r="I12" s="69"/>
      <c r="J12" s="69"/>
      <c r="K12" s="69">
        <v>9</v>
      </c>
      <c r="L12" s="69" t="s">
        <v>1942</v>
      </c>
      <c r="M12" s="69" t="s">
        <v>1943</v>
      </c>
      <c r="N12" s="69"/>
      <c r="O12" s="69">
        <v>10</v>
      </c>
      <c r="P12" s="122" t="s">
        <v>1962</v>
      </c>
      <c r="Q12" s="76" t="s">
        <v>523</v>
      </c>
    </row>
    <row r="13" spans="1:17" ht="16.2" x14ac:dyDescent="0.3">
      <c r="A13" s="69">
        <v>12</v>
      </c>
      <c r="B13" s="70" t="s">
        <v>567</v>
      </c>
      <c r="C13" s="70" t="s">
        <v>579</v>
      </c>
      <c r="D13" s="69">
        <v>12</v>
      </c>
      <c r="E13" s="69"/>
      <c r="F13" s="69"/>
      <c r="G13" s="69" t="s">
        <v>3931</v>
      </c>
      <c r="H13" s="69">
        <v>12</v>
      </c>
      <c r="I13" s="69"/>
      <c r="J13" s="69"/>
      <c r="K13" s="69">
        <v>10</v>
      </c>
      <c r="L13" s="69" t="s">
        <v>2303</v>
      </c>
      <c r="M13" s="69" t="s">
        <v>2304</v>
      </c>
      <c r="N13" s="69"/>
      <c r="O13" s="69">
        <v>11</v>
      </c>
      <c r="P13" s="128" t="s">
        <v>4135</v>
      </c>
      <c r="Q13" s="76" t="s">
        <v>1963</v>
      </c>
    </row>
    <row r="14" spans="1:17" ht="16.2" x14ac:dyDescent="0.3">
      <c r="A14" s="69">
        <v>13</v>
      </c>
      <c r="B14" s="70" t="s">
        <v>544</v>
      </c>
      <c r="C14" s="70" t="s">
        <v>545</v>
      </c>
      <c r="D14" s="69">
        <v>13</v>
      </c>
      <c r="E14" s="69"/>
      <c r="F14" s="69"/>
      <c r="G14" s="69" t="s">
        <v>3932</v>
      </c>
      <c r="H14" s="69">
        <v>13</v>
      </c>
      <c r="I14" s="69"/>
      <c r="J14" s="69"/>
      <c r="K14" s="69">
        <v>11</v>
      </c>
      <c r="L14" s="69" t="s">
        <v>2481</v>
      </c>
      <c r="M14" s="69" t="s">
        <v>2482</v>
      </c>
      <c r="N14" s="69"/>
      <c r="O14" s="69"/>
      <c r="P14" s="69"/>
    </row>
    <row r="15" spans="1:17" ht="16.2" x14ac:dyDescent="0.3">
      <c r="A15" s="69">
        <v>14</v>
      </c>
      <c r="B15" s="70" t="s">
        <v>546</v>
      </c>
      <c r="C15" s="70" t="s">
        <v>580</v>
      </c>
      <c r="D15" s="69">
        <v>14</v>
      </c>
      <c r="E15" s="69"/>
      <c r="F15" s="69"/>
      <c r="I15" s="69"/>
      <c r="J15" s="69"/>
      <c r="K15" s="69">
        <v>12</v>
      </c>
      <c r="L15" s="69" t="s">
        <v>2646</v>
      </c>
      <c r="M15" s="69" t="s">
        <v>2647</v>
      </c>
      <c r="N15" s="69"/>
      <c r="O15" s="69"/>
      <c r="P15" s="69"/>
    </row>
    <row r="16" spans="1:17" ht="16.2" x14ac:dyDescent="0.3">
      <c r="A16" s="69">
        <v>15</v>
      </c>
      <c r="B16" s="70" t="s">
        <v>547</v>
      </c>
      <c r="C16" s="70" t="s">
        <v>581</v>
      </c>
      <c r="D16" s="69">
        <v>15</v>
      </c>
      <c r="E16" s="69"/>
      <c r="F16" s="69"/>
      <c r="G16" s="69"/>
      <c r="H16" s="69"/>
      <c r="I16" s="69"/>
      <c r="J16" s="69"/>
      <c r="K16" s="69">
        <v>13</v>
      </c>
      <c r="L16" s="69" t="s">
        <v>2649</v>
      </c>
      <c r="M16" s="69" t="s">
        <v>2650</v>
      </c>
      <c r="N16" s="69"/>
      <c r="O16" s="69"/>
      <c r="P16" s="69"/>
    </row>
    <row r="17" spans="1:16" ht="16.2" x14ac:dyDescent="0.3">
      <c r="A17" s="69">
        <v>16</v>
      </c>
      <c r="B17" s="70" t="s">
        <v>548</v>
      </c>
      <c r="C17" s="70" t="s">
        <v>582</v>
      </c>
      <c r="D17" s="69">
        <v>16</v>
      </c>
      <c r="E17" s="69"/>
      <c r="F17" s="69"/>
      <c r="G17" s="69"/>
      <c r="H17" s="69"/>
      <c r="I17" s="69"/>
      <c r="J17" s="69"/>
      <c r="K17" s="69">
        <v>14</v>
      </c>
      <c r="L17" s="69" t="s">
        <v>2985</v>
      </c>
      <c r="M17" s="69" t="s">
        <v>2984</v>
      </c>
      <c r="N17" s="69"/>
      <c r="O17" s="69"/>
      <c r="P17" s="69"/>
    </row>
    <row r="18" spans="1:16" ht="16.2" x14ac:dyDescent="0.3">
      <c r="A18" s="69">
        <v>17</v>
      </c>
      <c r="B18" s="70" t="s">
        <v>549</v>
      </c>
      <c r="C18" s="70" t="s">
        <v>583</v>
      </c>
      <c r="D18" s="69">
        <v>17</v>
      </c>
      <c r="E18" s="69"/>
      <c r="F18" s="69"/>
      <c r="G18" s="69"/>
      <c r="H18" s="69"/>
      <c r="I18" s="69"/>
      <c r="J18" s="69"/>
      <c r="K18" s="69">
        <v>15</v>
      </c>
      <c r="L18" s="69" t="s">
        <v>2990</v>
      </c>
      <c r="M18" s="69" t="s">
        <v>2989</v>
      </c>
      <c r="N18" s="69"/>
      <c r="O18" s="69"/>
      <c r="P18" s="69"/>
    </row>
    <row r="19" spans="1:16" ht="16.2" x14ac:dyDescent="0.3">
      <c r="A19" s="69">
        <v>18</v>
      </c>
      <c r="B19" s="70" t="s">
        <v>550</v>
      </c>
      <c r="C19" s="70" t="s">
        <v>584</v>
      </c>
      <c r="D19" s="69">
        <v>18</v>
      </c>
      <c r="E19" s="69"/>
      <c r="F19" s="69"/>
      <c r="G19" s="69"/>
      <c r="H19" s="69"/>
      <c r="I19" s="69"/>
      <c r="J19" s="69"/>
      <c r="K19" s="69">
        <v>16</v>
      </c>
      <c r="L19" s="69" t="s">
        <v>2992</v>
      </c>
      <c r="M19" s="69" t="s">
        <v>2991</v>
      </c>
      <c r="N19" s="69"/>
      <c r="O19" s="69"/>
      <c r="P19" s="69"/>
    </row>
    <row r="20" spans="1:16" ht="16.2" x14ac:dyDescent="0.3">
      <c r="A20" s="69">
        <v>19</v>
      </c>
      <c r="B20" s="71" t="s">
        <v>551</v>
      </c>
      <c r="C20" s="70" t="s">
        <v>591</v>
      </c>
      <c r="D20" s="69">
        <v>19</v>
      </c>
      <c r="E20" s="69"/>
      <c r="F20" s="69"/>
      <c r="G20" s="69"/>
      <c r="H20" s="69"/>
      <c r="I20" s="69"/>
      <c r="J20" s="69"/>
      <c r="K20" s="69">
        <v>17</v>
      </c>
      <c r="L20" s="69" t="s">
        <v>3491</v>
      </c>
      <c r="M20" s="69" t="s">
        <v>3492</v>
      </c>
      <c r="N20" s="69"/>
      <c r="O20" s="69"/>
      <c r="P20" s="69"/>
    </row>
    <row r="21" spans="1:16" ht="16.2" x14ac:dyDescent="0.3">
      <c r="A21" s="69">
        <v>20</v>
      </c>
      <c r="B21" s="70" t="s">
        <v>552</v>
      </c>
      <c r="C21" s="70" t="s">
        <v>585</v>
      </c>
      <c r="D21" s="69">
        <v>20</v>
      </c>
      <c r="E21" s="69"/>
      <c r="F21" s="69"/>
      <c r="G21" s="69"/>
      <c r="H21" s="69"/>
      <c r="I21" s="69"/>
      <c r="J21" s="69"/>
      <c r="K21" s="69">
        <v>18</v>
      </c>
      <c r="L21" s="69" t="s">
        <v>3493</v>
      </c>
      <c r="M21" s="69" t="s">
        <v>3494</v>
      </c>
      <c r="N21" s="69"/>
      <c r="O21" s="69"/>
      <c r="P21" s="69"/>
    </row>
    <row r="22" spans="1:16" ht="16.2" x14ac:dyDescent="0.3">
      <c r="A22" s="69">
        <v>21</v>
      </c>
      <c r="B22" s="71" t="s">
        <v>2134</v>
      </c>
      <c r="C22" s="70" t="s">
        <v>586</v>
      </c>
      <c r="D22" s="69">
        <v>21</v>
      </c>
      <c r="E22" s="69"/>
      <c r="F22" s="69"/>
      <c r="G22" s="69"/>
      <c r="H22" s="69"/>
      <c r="I22" s="69"/>
      <c r="J22" s="69"/>
      <c r="K22" s="69">
        <v>19</v>
      </c>
      <c r="L22" s="69" t="s">
        <v>4070</v>
      </c>
      <c r="M22" s="69" t="s">
        <v>3921</v>
      </c>
      <c r="N22" s="69"/>
      <c r="O22" s="69"/>
      <c r="P22" s="69"/>
    </row>
    <row r="23" spans="1:16" ht="16.2" x14ac:dyDescent="0.3">
      <c r="A23" s="69">
        <v>22</v>
      </c>
      <c r="B23" s="70" t="s">
        <v>553</v>
      </c>
      <c r="C23" s="70" t="s">
        <v>587</v>
      </c>
      <c r="D23" s="69">
        <v>22</v>
      </c>
      <c r="E23" s="69"/>
      <c r="F23" s="69"/>
      <c r="G23" s="69"/>
      <c r="H23" s="69"/>
      <c r="I23" s="69"/>
      <c r="J23" s="69"/>
      <c r="K23" s="69">
        <v>20</v>
      </c>
      <c r="L23" s="69" t="s">
        <v>4145</v>
      </c>
      <c r="M23" s="69" t="s">
        <v>4144</v>
      </c>
      <c r="N23" s="69"/>
      <c r="O23" s="69"/>
      <c r="P23" s="69"/>
    </row>
    <row r="24" spans="1:16" ht="16.2" x14ac:dyDescent="0.3">
      <c r="A24" s="69">
        <v>23</v>
      </c>
      <c r="B24" s="70" t="s">
        <v>554</v>
      </c>
      <c r="C24" s="72">
        <v>5</v>
      </c>
      <c r="D24" s="69">
        <v>23</v>
      </c>
      <c r="E24" s="69"/>
      <c r="F24" s="69"/>
      <c r="G24" s="69"/>
      <c r="H24" s="69"/>
      <c r="I24" s="69"/>
      <c r="J24" s="69"/>
      <c r="K24" s="69">
        <v>21</v>
      </c>
      <c r="L24" s="69" t="s">
        <v>4504</v>
      </c>
      <c r="M24" s="69" t="s">
        <v>4336</v>
      </c>
      <c r="N24" s="69"/>
      <c r="O24" s="69"/>
      <c r="P24" s="69"/>
    </row>
    <row r="25" spans="1:16" ht="16.2" x14ac:dyDescent="0.3">
      <c r="A25" s="69">
        <v>24</v>
      </c>
      <c r="B25" s="70" t="s">
        <v>540</v>
      </c>
      <c r="C25" s="72">
        <v>7</v>
      </c>
      <c r="D25" s="69">
        <v>24</v>
      </c>
      <c r="E25" s="69"/>
      <c r="F25" s="69"/>
      <c r="G25" s="69"/>
      <c r="H25" s="69"/>
      <c r="I25" s="69"/>
      <c r="J25" s="69"/>
      <c r="K25" s="69">
        <v>22</v>
      </c>
      <c r="L25" s="69" t="s">
        <v>4506</v>
      </c>
      <c r="M25" s="69" t="s">
        <v>4505</v>
      </c>
      <c r="N25" s="69"/>
      <c r="O25" s="69"/>
      <c r="P25" s="69"/>
    </row>
    <row r="26" spans="1:16" ht="16.2" x14ac:dyDescent="0.3">
      <c r="A26" s="69">
        <v>25</v>
      </c>
      <c r="B26" s="71" t="s">
        <v>539</v>
      </c>
      <c r="C26" s="72">
        <v>2</v>
      </c>
      <c r="D26" s="69">
        <v>25</v>
      </c>
      <c r="E26" s="69"/>
      <c r="F26" s="69"/>
      <c r="G26" s="69"/>
      <c r="H26" s="69"/>
      <c r="I26" s="69"/>
      <c r="J26" s="69"/>
      <c r="K26" s="69">
        <v>23</v>
      </c>
      <c r="L26" s="69" t="s">
        <v>4863</v>
      </c>
      <c r="M26" s="69" t="s">
        <v>4677</v>
      </c>
      <c r="N26" s="69"/>
      <c r="O26" s="69"/>
      <c r="P26" s="69"/>
    </row>
    <row r="27" spans="1:16" ht="16.2" x14ac:dyDescent="0.3">
      <c r="A27" s="69">
        <v>26</v>
      </c>
      <c r="B27" s="71" t="s">
        <v>538</v>
      </c>
      <c r="C27" s="72">
        <v>3</v>
      </c>
      <c r="D27" s="69">
        <v>26</v>
      </c>
      <c r="E27" s="69"/>
      <c r="F27" s="69"/>
      <c r="G27" s="69"/>
      <c r="H27" s="69"/>
      <c r="I27" s="69"/>
      <c r="J27" s="69"/>
      <c r="K27" s="69">
        <v>24</v>
      </c>
      <c r="L27" s="69" t="s">
        <v>4876</v>
      </c>
      <c r="M27" s="69" t="s">
        <v>4875</v>
      </c>
      <c r="N27" s="69"/>
      <c r="O27" s="69"/>
      <c r="P27" s="69"/>
    </row>
    <row r="28" spans="1:16" ht="16.2" x14ac:dyDescent="0.3">
      <c r="A28" s="69">
        <v>27</v>
      </c>
      <c r="B28" s="71" t="s">
        <v>1643</v>
      </c>
      <c r="C28" s="72">
        <v>4</v>
      </c>
      <c r="D28" s="69">
        <v>27</v>
      </c>
      <c r="E28" s="69"/>
      <c r="F28" s="69"/>
      <c r="G28" s="69"/>
      <c r="H28" s="69"/>
      <c r="I28" s="69"/>
      <c r="J28" s="69"/>
      <c r="K28" s="69">
        <v>25</v>
      </c>
      <c r="L28" s="69" t="s">
        <v>5052</v>
      </c>
      <c r="M28" s="69" t="s">
        <v>5053</v>
      </c>
      <c r="N28" s="69"/>
      <c r="O28" s="69"/>
      <c r="P28" s="69"/>
    </row>
    <row r="29" spans="1:16" ht="16.2" x14ac:dyDescent="0.3">
      <c r="A29" s="69">
        <v>28</v>
      </c>
      <c r="B29" s="71" t="s">
        <v>4673</v>
      </c>
      <c r="C29" s="280">
        <v>6</v>
      </c>
      <c r="D29" s="69">
        <v>28</v>
      </c>
      <c r="E29" s="69"/>
      <c r="F29" s="69"/>
      <c r="G29" s="69"/>
      <c r="H29" s="69"/>
      <c r="I29" s="69"/>
      <c r="J29" s="69"/>
      <c r="K29" s="69"/>
      <c r="L29" s="69"/>
      <c r="M29" s="69"/>
      <c r="N29" s="69"/>
      <c r="O29" s="69"/>
      <c r="P29" s="69"/>
    </row>
    <row r="30" spans="1:16" ht="15" x14ac:dyDescent="0.25">
      <c r="A30" s="69"/>
      <c r="B30" s="69"/>
      <c r="C30" s="69"/>
      <c r="D30" s="69"/>
      <c r="E30" s="69"/>
      <c r="F30" s="69"/>
      <c r="G30" s="69"/>
      <c r="H30" s="69"/>
      <c r="I30" s="69"/>
      <c r="J30" s="69"/>
      <c r="K30" s="69"/>
      <c r="L30" s="69"/>
      <c r="M30" s="69"/>
      <c r="N30" s="69"/>
      <c r="O30" s="69"/>
      <c r="P30" s="69"/>
    </row>
    <row r="31" spans="1:16" ht="15" x14ac:dyDescent="0.25">
      <c r="A31" s="69"/>
      <c r="B31" s="69"/>
      <c r="C31" s="69"/>
      <c r="D31" s="69"/>
      <c r="E31" s="69"/>
      <c r="F31" s="69"/>
      <c r="G31" s="69"/>
      <c r="H31" s="69"/>
      <c r="I31" s="69"/>
      <c r="J31" s="200"/>
      <c r="K31" s="69"/>
      <c r="L31" s="69"/>
      <c r="M31" s="69"/>
      <c r="N31" s="69"/>
      <c r="O31" s="69"/>
      <c r="P31" s="69"/>
    </row>
    <row r="32" spans="1:16" ht="15" x14ac:dyDescent="0.25">
      <c r="A32" s="69"/>
      <c r="B32" s="69"/>
      <c r="C32" s="69"/>
      <c r="D32" s="69"/>
      <c r="E32" s="69"/>
      <c r="F32" s="69"/>
      <c r="G32" s="69"/>
      <c r="H32" s="69"/>
      <c r="I32" s="69"/>
      <c r="J32" s="69"/>
      <c r="K32" s="69"/>
      <c r="L32" s="69"/>
      <c r="M32" s="69"/>
      <c r="N32" s="69"/>
      <c r="O32" s="69"/>
      <c r="P32" s="69"/>
    </row>
    <row r="33" spans="1:16" ht="15" x14ac:dyDescent="0.25">
      <c r="A33" s="69"/>
      <c r="B33" s="69"/>
      <c r="C33" s="69"/>
      <c r="D33" s="69"/>
      <c r="E33" s="69"/>
      <c r="F33" s="69"/>
      <c r="G33" s="69"/>
      <c r="H33" s="69"/>
      <c r="I33" s="69"/>
      <c r="J33" s="69"/>
      <c r="K33" s="69"/>
      <c r="L33" s="69"/>
      <c r="M33" s="69"/>
      <c r="N33" s="69"/>
      <c r="O33" s="69"/>
      <c r="P33" s="69"/>
    </row>
    <row r="34" spans="1:16" ht="15" x14ac:dyDescent="0.25">
      <c r="A34" s="69"/>
      <c r="B34" s="69"/>
      <c r="C34" s="69"/>
      <c r="D34" s="69"/>
      <c r="E34" s="69"/>
      <c r="F34" s="69"/>
      <c r="G34" s="69"/>
      <c r="H34" s="69"/>
      <c r="I34" s="69"/>
      <c r="J34" s="69"/>
      <c r="K34" s="69"/>
      <c r="L34" s="69"/>
      <c r="M34" s="69"/>
      <c r="N34" s="69"/>
      <c r="O34" s="69"/>
      <c r="P34" s="69"/>
    </row>
    <row r="35" spans="1:16" ht="15" x14ac:dyDescent="0.25">
      <c r="A35" s="69"/>
      <c r="B35" s="69"/>
      <c r="C35" s="69"/>
      <c r="D35" s="69"/>
      <c r="E35" s="69"/>
      <c r="F35" s="69"/>
      <c r="G35" s="69"/>
      <c r="H35" s="69"/>
      <c r="I35" s="69"/>
      <c r="J35" s="69"/>
      <c r="K35" s="69"/>
      <c r="L35" s="69"/>
      <c r="M35" s="69"/>
      <c r="N35" s="69"/>
      <c r="O35" s="69"/>
      <c r="P35" s="69"/>
    </row>
    <row r="36" spans="1:16" ht="15" x14ac:dyDescent="0.25">
      <c r="A36" s="69"/>
      <c r="B36" s="69"/>
      <c r="C36" s="69"/>
      <c r="D36" s="69"/>
      <c r="E36" s="69"/>
      <c r="F36" s="69"/>
      <c r="G36" s="69"/>
      <c r="H36" s="69"/>
      <c r="I36" s="69"/>
      <c r="J36" s="69"/>
      <c r="K36" s="69"/>
      <c r="L36" s="69"/>
      <c r="M36" s="69"/>
      <c r="N36" s="69"/>
      <c r="O36" s="69"/>
      <c r="P36" s="69"/>
    </row>
    <row r="37" spans="1:16" ht="15" x14ac:dyDescent="0.25">
      <c r="A37" s="69"/>
      <c r="B37" s="69"/>
      <c r="C37" s="69"/>
      <c r="D37" s="69"/>
      <c r="E37" s="69"/>
      <c r="F37" s="69"/>
      <c r="G37" s="69"/>
      <c r="H37" s="69"/>
      <c r="I37" s="69"/>
      <c r="J37" s="69"/>
      <c r="K37" s="69"/>
      <c r="L37" s="69"/>
      <c r="M37" s="69"/>
      <c r="N37" s="69"/>
      <c r="O37" s="69"/>
      <c r="P37" s="69"/>
    </row>
    <row r="38" spans="1:16" ht="15" x14ac:dyDescent="0.25">
      <c r="A38" s="69"/>
      <c r="B38" s="69"/>
      <c r="C38" s="69"/>
      <c r="D38" s="69"/>
      <c r="E38" s="69"/>
      <c r="F38" s="69"/>
      <c r="G38" s="69"/>
      <c r="H38" s="69"/>
      <c r="I38" s="69"/>
      <c r="J38" s="69"/>
      <c r="K38" s="69"/>
      <c r="L38" s="69"/>
      <c r="M38" s="69"/>
      <c r="N38" s="69"/>
      <c r="O38" s="69"/>
      <c r="P38" s="69"/>
    </row>
    <row r="39" spans="1:16" ht="15" x14ac:dyDescent="0.25">
      <c r="A39" s="69"/>
      <c r="B39" s="69"/>
      <c r="C39" s="69"/>
      <c r="D39" s="69"/>
      <c r="E39" s="69"/>
      <c r="F39" s="69"/>
      <c r="G39" s="69"/>
      <c r="H39" s="69"/>
      <c r="I39" s="69"/>
      <c r="J39" s="69"/>
      <c r="K39" s="69"/>
      <c r="L39" s="69"/>
      <c r="M39" s="69"/>
      <c r="N39" s="69"/>
      <c r="O39" s="69"/>
      <c r="P39" s="69"/>
    </row>
    <row r="40" spans="1:16" ht="15" x14ac:dyDescent="0.25">
      <c r="A40" s="69"/>
      <c r="B40" s="69"/>
      <c r="C40" s="69"/>
      <c r="D40" s="69"/>
      <c r="E40" s="69"/>
      <c r="F40" s="69"/>
      <c r="G40" s="69"/>
      <c r="H40" s="69"/>
      <c r="I40" s="69"/>
      <c r="J40" s="69"/>
      <c r="K40" s="69"/>
      <c r="L40" s="69"/>
      <c r="M40" s="69"/>
      <c r="N40" s="69"/>
      <c r="O40" s="69"/>
      <c r="P40" s="69"/>
    </row>
    <row r="41" spans="1:16" ht="15" x14ac:dyDescent="0.25">
      <c r="A41" s="69"/>
      <c r="B41" s="69"/>
      <c r="C41" s="69"/>
      <c r="D41" s="69"/>
      <c r="E41" s="69"/>
      <c r="F41" s="69"/>
      <c r="G41" s="69"/>
      <c r="H41" s="69"/>
      <c r="I41" s="69"/>
      <c r="J41" s="69"/>
      <c r="K41" s="69"/>
      <c r="L41" s="69"/>
      <c r="M41" s="69"/>
      <c r="N41" s="69"/>
      <c r="O41" s="69"/>
      <c r="P41" s="69"/>
    </row>
  </sheetData>
  <sortState xmlns:xlrd2="http://schemas.microsoft.com/office/spreadsheetml/2017/richdata2" ref="G3:H14">
    <sortCondition ref="H3:H14"/>
  </sortState>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C31"/>
  <sheetViews>
    <sheetView zoomScaleNormal="100" workbookViewId="0">
      <pane xSplit="3" topLeftCell="E1" activePane="topRight" state="frozen"/>
      <selection activeCell="G9" sqref="G9"/>
      <selection pane="topRight" activeCell="C2" sqref="C2"/>
    </sheetView>
  </sheetViews>
  <sheetFormatPr defaultColWidth="9.28515625" defaultRowHeight="10.199999999999999" x14ac:dyDescent="0.2"/>
  <cols>
    <col min="1" max="1" width="8.7109375" style="252" hidden="1" customWidth="1"/>
    <col min="2" max="2" width="12.28515625" style="252" hidden="1" customWidth="1"/>
    <col min="3" max="3" width="55.7109375" style="73" customWidth="1"/>
    <col min="4" max="4" width="15.7109375" style="73" hidden="1" customWidth="1"/>
    <col min="5" max="26" width="15.7109375" style="73" customWidth="1"/>
    <col min="27" max="27" width="12.7109375" style="73" bestFit="1" customWidth="1"/>
    <col min="28" max="28" width="12.7109375" style="73" customWidth="1"/>
    <col min="29" max="29" width="13.7109375" style="73" bestFit="1" customWidth="1"/>
    <col min="30" max="16384" width="9.28515625" style="73"/>
  </cols>
  <sheetData>
    <row r="1" spans="1:29" ht="21" x14ac:dyDescent="0.4">
      <c r="C1" s="108" t="s">
        <v>509</v>
      </c>
      <c r="D1" s="79"/>
      <c r="E1" s="287" t="s">
        <v>5051</v>
      </c>
      <c r="F1" s="79"/>
      <c r="G1" s="79"/>
      <c r="H1" s="79"/>
      <c r="I1" s="79"/>
      <c r="J1" s="79"/>
      <c r="K1" s="79"/>
      <c r="L1" s="79"/>
      <c r="M1" s="79"/>
      <c r="N1" s="79"/>
      <c r="O1" s="79"/>
      <c r="P1" s="79"/>
      <c r="Q1" s="79"/>
      <c r="R1" s="79"/>
      <c r="S1" s="79"/>
      <c r="T1" s="79"/>
      <c r="U1" s="79"/>
      <c r="V1" s="79"/>
      <c r="W1" s="216" t="str">
        <f>Welcome!P1</f>
        <v>This is an NHS Education for Scotland Official Statistics release.</v>
      </c>
      <c r="X1" s="79"/>
    </row>
    <row r="2" spans="1:29" ht="15.6" x14ac:dyDescent="0.3">
      <c r="C2" s="99"/>
      <c r="D2" s="79"/>
      <c r="E2" s="79"/>
      <c r="F2" s="79"/>
      <c r="G2" s="79"/>
      <c r="H2" s="79"/>
      <c r="I2" s="79"/>
      <c r="J2" s="79"/>
      <c r="K2" s="79"/>
      <c r="L2" s="79"/>
      <c r="M2" s="79"/>
      <c r="N2" s="79"/>
      <c r="O2" s="79"/>
      <c r="P2" s="79"/>
      <c r="Q2" s="79"/>
      <c r="R2" s="79"/>
      <c r="S2" s="79"/>
      <c r="T2" s="79"/>
      <c r="U2" s="79"/>
      <c r="V2" s="79"/>
      <c r="W2" s="79"/>
      <c r="X2" s="79"/>
    </row>
    <row r="3" spans="1:29" ht="15.6" x14ac:dyDescent="0.25">
      <c r="C3" s="100" t="s">
        <v>2306</v>
      </c>
      <c r="D3" s="79"/>
      <c r="E3" s="79"/>
      <c r="F3" s="79"/>
      <c r="G3" s="79"/>
      <c r="H3" s="79"/>
      <c r="I3" s="79"/>
      <c r="J3" s="79"/>
      <c r="K3" s="79"/>
      <c r="L3" s="79"/>
      <c r="M3" s="79"/>
      <c r="N3" s="79"/>
      <c r="O3" s="79"/>
      <c r="P3" s="79"/>
      <c r="Q3" s="79"/>
      <c r="R3" s="79"/>
      <c r="S3" s="79"/>
      <c r="T3" s="79"/>
      <c r="U3" s="79"/>
      <c r="V3" s="79"/>
      <c r="W3" s="79"/>
      <c r="X3" s="79"/>
    </row>
    <row r="4" spans="1:29" ht="15" x14ac:dyDescent="0.25">
      <c r="C4" s="79"/>
      <c r="D4" s="79"/>
      <c r="E4" s="79"/>
      <c r="F4" s="79"/>
      <c r="G4" s="79"/>
      <c r="H4" s="79"/>
      <c r="I4" s="79"/>
      <c r="J4" s="79"/>
      <c r="K4" s="79"/>
      <c r="L4" s="79"/>
      <c r="M4" s="79"/>
      <c r="N4" s="79"/>
      <c r="O4" s="79"/>
      <c r="P4" s="79"/>
      <c r="Q4" s="79"/>
      <c r="R4" s="79"/>
      <c r="S4" s="79"/>
      <c r="T4" s="79"/>
      <c r="U4" s="79"/>
      <c r="V4" s="79"/>
      <c r="W4" s="79"/>
      <c r="X4" s="79"/>
    </row>
    <row r="5" spans="1:29" s="252" customFormat="1" ht="67.5" customHeight="1" x14ac:dyDescent="0.25">
      <c r="A5" s="252">
        <v>1</v>
      </c>
      <c r="C5" s="256"/>
      <c r="D5" s="256">
        <v>2</v>
      </c>
      <c r="E5" s="256">
        <v>2</v>
      </c>
      <c r="F5" s="256">
        <v>3</v>
      </c>
      <c r="G5" s="256">
        <v>4</v>
      </c>
      <c r="H5" s="256">
        <v>5</v>
      </c>
      <c r="I5" s="256">
        <v>6</v>
      </c>
      <c r="J5" s="256">
        <v>7</v>
      </c>
      <c r="K5" s="256">
        <v>8</v>
      </c>
      <c r="L5" s="256">
        <v>9</v>
      </c>
      <c r="M5" s="256">
        <v>10</v>
      </c>
      <c r="N5" s="256">
        <v>11</v>
      </c>
      <c r="O5" s="256">
        <v>12</v>
      </c>
      <c r="P5" s="256">
        <v>13</v>
      </c>
      <c r="Q5" s="256">
        <v>14</v>
      </c>
      <c r="R5" s="256">
        <v>15</v>
      </c>
      <c r="S5" s="256">
        <v>16</v>
      </c>
      <c r="T5" s="256">
        <v>17</v>
      </c>
      <c r="U5" s="256">
        <v>18</v>
      </c>
      <c r="V5" s="256">
        <v>19</v>
      </c>
      <c r="W5" s="256">
        <v>20</v>
      </c>
      <c r="X5" s="256">
        <v>21</v>
      </c>
      <c r="Y5" s="256">
        <v>22</v>
      </c>
      <c r="Z5" s="252">
        <v>23</v>
      </c>
      <c r="AA5" s="252">
        <v>24</v>
      </c>
      <c r="AB5" s="252">
        <v>25</v>
      </c>
      <c r="AC5" s="252">
        <v>26</v>
      </c>
    </row>
    <row r="6" spans="1:29" ht="15" x14ac:dyDescent="0.25">
      <c r="A6" s="284" t="str">
        <f>VLOOKUP(Trend!A5,Lookups!A2:$C$29,3,FALSE)</f>
        <v>P</v>
      </c>
      <c r="C6" s="79"/>
      <c r="D6" s="79"/>
      <c r="E6" s="79"/>
      <c r="F6" s="79"/>
      <c r="G6" s="79"/>
      <c r="H6" s="79"/>
      <c r="I6" s="79"/>
      <c r="J6" s="79"/>
      <c r="K6" s="79"/>
      <c r="L6" s="79"/>
      <c r="M6" s="79"/>
      <c r="N6" s="79"/>
      <c r="O6" s="79"/>
      <c r="P6" s="79"/>
      <c r="Q6" s="79"/>
      <c r="R6" s="79"/>
      <c r="S6" s="79"/>
      <c r="T6" s="79"/>
      <c r="U6" s="79"/>
      <c r="V6" s="79"/>
      <c r="W6" s="79"/>
      <c r="X6" s="79"/>
    </row>
    <row r="7" spans="1:29" ht="15.6" x14ac:dyDescent="0.3">
      <c r="C7" s="79"/>
      <c r="D7" s="292"/>
      <c r="E7" s="292"/>
      <c r="F7" s="292"/>
      <c r="G7" s="292"/>
      <c r="H7" s="292"/>
      <c r="I7" s="292"/>
      <c r="J7" s="292"/>
      <c r="K7" s="292"/>
      <c r="L7" s="292"/>
      <c r="M7" s="292"/>
      <c r="N7" s="292"/>
      <c r="O7" s="292"/>
      <c r="P7" s="292"/>
      <c r="Q7" s="292"/>
      <c r="R7" s="292"/>
      <c r="S7" s="292"/>
      <c r="T7" s="292"/>
      <c r="U7" s="292"/>
      <c r="V7" s="292"/>
      <c r="W7" s="292"/>
      <c r="X7" s="79"/>
    </row>
    <row r="8" spans="1:29" s="74" customFormat="1" ht="15.6" x14ac:dyDescent="0.3">
      <c r="A8" s="253"/>
      <c r="B8" s="253"/>
      <c r="C8" s="114" t="s">
        <v>507</v>
      </c>
      <c r="D8" s="113">
        <v>40268</v>
      </c>
      <c r="E8" s="113">
        <v>40451</v>
      </c>
      <c r="F8" s="113">
        <v>40633</v>
      </c>
      <c r="G8" s="113">
        <v>40816</v>
      </c>
      <c r="H8" s="113">
        <v>40999</v>
      </c>
      <c r="I8" s="113">
        <v>41182</v>
      </c>
      <c r="J8" s="113">
        <v>41364</v>
      </c>
      <c r="K8" s="113">
        <v>41547</v>
      </c>
      <c r="L8" s="113">
        <v>41729</v>
      </c>
      <c r="M8" s="113">
        <v>41912</v>
      </c>
      <c r="N8" s="113">
        <v>42094</v>
      </c>
      <c r="O8" s="113">
        <v>42277</v>
      </c>
      <c r="P8" s="113">
        <v>42460</v>
      </c>
      <c r="Q8" s="113">
        <v>42643</v>
      </c>
      <c r="R8" s="113">
        <v>42825</v>
      </c>
      <c r="S8" s="113">
        <v>43008</v>
      </c>
      <c r="T8" s="113">
        <v>43190</v>
      </c>
      <c r="U8" s="113">
        <v>43373</v>
      </c>
      <c r="V8" s="113">
        <v>43555</v>
      </c>
      <c r="W8" s="113">
        <v>43738</v>
      </c>
      <c r="X8" s="113">
        <v>43921</v>
      </c>
      <c r="Y8" s="113">
        <v>44075</v>
      </c>
      <c r="Z8" s="113">
        <v>44286</v>
      </c>
      <c r="AA8" s="113">
        <v>44469</v>
      </c>
      <c r="AB8" s="113">
        <v>44651</v>
      </c>
      <c r="AC8" s="113">
        <v>44834</v>
      </c>
    </row>
    <row r="9" spans="1:29" ht="15.6" x14ac:dyDescent="0.3">
      <c r="A9" s="254" t="s">
        <v>510</v>
      </c>
      <c r="B9" s="254"/>
      <c r="C9" s="101" t="s">
        <v>505</v>
      </c>
      <c r="D9" s="171">
        <f>VLOOKUP(CONCATENATE($A$6,$A9),'Data new Region'!$E:$W,Trend!D$5,FALSE)</f>
        <v>3396</v>
      </c>
      <c r="E9" s="171">
        <f>_xlfn.IFNA(VLOOKUP(CONCATENATE($A$6,$A9),'Data new Region'!$E:$AD,Trend!E$5,FALSE),0)</f>
        <v>3396</v>
      </c>
      <c r="F9" s="171">
        <f>_xlfn.IFNA(VLOOKUP(CONCATENATE($A$6,$A9),'Data new Region'!$E:$AD,Trend!F$5,FALSE),0)</f>
        <v>3407</v>
      </c>
      <c r="G9" s="171">
        <f>_xlfn.IFNA(VLOOKUP(CONCATENATE($A$6,$A9),'Data new Region'!$E:$AD,Trend!G$5,FALSE),0)</f>
        <v>3466</v>
      </c>
      <c r="H9" s="171">
        <f>_xlfn.IFNA(VLOOKUP(CONCATENATE($A$6,$A9),'Data new Region'!$E:$AD,Trend!H$5,FALSE),0)</f>
        <v>3543</v>
      </c>
      <c r="I9" s="171">
        <f>_xlfn.IFNA(VLOOKUP(CONCATENATE($A$6,$A9),'Data new Region'!$E:$AD,Trend!I$5,FALSE),0)</f>
        <v>3454</v>
      </c>
      <c r="J9" s="171">
        <f>_xlfn.IFNA(VLOOKUP(CONCATENATE($A$6,$A9),'Data new Region'!$E:$AD,Trend!J$5,FALSE),0)</f>
        <v>3519</v>
      </c>
      <c r="K9" s="171">
        <f>_xlfn.IFNA(VLOOKUP(CONCATENATE($A$6,$A9),'Data new Region'!$E:$AD,Trend!K$5,FALSE),0)</f>
        <v>3602</v>
      </c>
      <c r="L9" s="171">
        <f>_xlfn.IFNA(VLOOKUP(CONCATENATE($A$6,$A9),'Data new Region'!$E:$AD,Trend!L$5,FALSE),0)</f>
        <v>3537</v>
      </c>
      <c r="M9" s="171">
        <f>_xlfn.IFNA(VLOOKUP(CONCATENATE($A$6,$A9),'Data new Region'!$E:$AD,Trend!M$5,FALSE),0)</f>
        <v>3604</v>
      </c>
      <c r="N9" s="171">
        <f>_xlfn.IFNA(VLOOKUP(CONCATENATE($A$6,$A9),'Data new Region'!$E:$AD,Trend!N$5,FALSE),0)</f>
        <v>3583</v>
      </c>
      <c r="O9" s="171">
        <f>_xlfn.IFNA(VLOOKUP(CONCATENATE($A$6,$A9),'Data new Region'!$E:$AD,Trend!O$5,FALSE),0)</f>
        <v>3610</v>
      </c>
      <c r="P9" s="171">
        <f>_xlfn.IFNA(VLOOKUP(CONCATENATE($A$6,$A9),'Data new Region'!$E:$AD,Trend!P$5,FALSE),0)</f>
        <v>3588</v>
      </c>
      <c r="Q9" s="171">
        <f>_xlfn.IFNA(VLOOKUP(CONCATENATE($A$6,$A9),'Data new Region'!$E:$AD,Trend!Q$5,FALSE),0)</f>
        <v>3670</v>
      </c>
      <c r="R9" s="171">
        <f>_xlfn.IFNA(VLOOKUP(CONCATENATE($A$6,$A9),'Data new Region'!$E:$AD,Trend!R$5,FALSE),0)</f>
        <v>3613</v>
      </c>
      <c r="S9" s="171">
        <f>_xlfn.IFNA(VLOOKUP(CONCATENATE($A$6,$A9),'Data new Region'!$E:$AD,Trend!S$5,FALSE),0)</f>
        <v>3647</v>
      </c>
      <c r="T9" s="171">
        <f>_xlfn.IFNA(VLOOKUP(CONCATENATE($A$6,$A9),'Data new Region'!$E:$AD,Trend!T$5,FALSE),0)</f>
        <v>3603</v>
      </c>
      <c r="U9" s="171">
        <f>_xlfn.IFNA(VLOOKUP(CONCATENATE($A$6,$A9),'Data new Region'!$E:$AD,Trend!U$5,FALSE),0)</f>
        <v>3685</v>
      </c>
      <c r="V9" s="171">
        <f>_xlfn.IFNA(VLOOKUP(CONCATENATE($A$6,$A9),'Data new Region'!$E:$AD,Trend!V$5,FALSE),0)</f>
        <v>3674</v>
      </c>
      <c r="W9" s="171">
        <f>_xlfn.IFNA(VLOOKUP(CONCATENATE($A$6,$A9),'Data new Region'!$E:$AD,Trend!W$5,FALSE),0)</f>
        <v>3735</v>
      </c>
      <c r="X9" s="171">
        <f>_xlfn.IFNA(VLOOKUP(CONCATENATE($A$6,$A9),'Data new Region'!$E:$AD,Trend!X$5,FALSE),0)</f>
        <v>3700</v>
      </c>
      <c r="Y9" s="171">
        <f>_xlfn.IFNA(VLOOKUP(CONCATENATE($A$6,$A9),'Data new Region'!$E:$AD,Trend!Y$5,FALSE),0)</f>
        <v>3727</v>
      </c>
      <c r="Z9" s="171">
        <f>_xlfn.IFNA(VLOOKUP(CONCATENATE($A$6,$A9),'Data new Region'!$E:$AD,Trend!Z$5,FALSE),0)</f>
        <v>3703</v>
      </c>
      <c r="AA9" s="171">
        <f>_xlfn.IFNA(VLOOKUP(CONCATENATE($A$6,$A9),'Data new Region'!$E:$AD,Trend!AA$5,FALSE),0)</f>
        <v>3600</v>
      </c>
      <c r="AB9" s="171">
        <f>_xlfn.IFNA(VLOOKUP(CONCATENATE($A$6,$A9),'Data new Region'!$E:$AD,Trend!AB$5,FALSE),0)</f>
        <v>3519</v>
      </c>
      <c r="AC9" s="171">
        <f>_xlfn.IFNA(VLOOKUP(CONCATENATE($A$6,$A9),'Data new Region'!$E:$AD,Trend!AC$5,FALSE),0)</f>
        <v>3438</v>
      </c>
    </row>
    <row r="10" spans="1:29" ht="17.399999999999999" x14ac:dyDescent="0.25">
      <c r="A10" s="254" t="s">
        <v>542</v>
      </c>
      <c r="B10" s="254"/>
      <c r="C10" s="102" t="s">
        <v>4115</v>
      </c>
      <c r="D10" s="109">
        <f>VLOOKUP(CONCATENATE($A$6,$A10),'Data new Region'!$E:$W,Trend!D$5,FALSE)</f>
        <v>2968</v>
      </c>
      <c r="E10" s="109">
        <f>_xlfn.IFNA(VLOOKUP(CONCATENATE($A$6,$A10),'Data new Region'!$E:$AD,Trend!E$5,FALSE),0)</f>
        <v>2968</v>
      </c>
      <c r="F10" s="109">
        <f>_xlfn.IFNA(VLOOKUP(CONCATENATE($A$6,$A10),'Data new Region'!$E:$AD,Trend!F$5,FALSE),0)</f>
        <v>2940</v>
      </c>
      <c r="G10" s="109">
        <f>_xlfn.IFNA(VLOOKUP(CONCATENATE($A$6,$A10),'Data new Region'!$E:$AD,Trend!G$5,FALSE),0)</f>
        <v>3048</v>
      </c>
      <c r="H10" s="109">
        <f>_xlfn.IFNA(VLOOKUP(CONCATENATE($A$6,$A10),'Data new Region'!$E:$AD,Trend!H$5,FALSE),0)</f>
        <v>3115</v>
      </c>
      <c r="I10" s="109">
        <f>_xlfn.IFNA(VLOOKUP(CONCATENATE($A$6,$A10),'Data new Region'!$E:$AD,Trend!I$5,FALSE),0)</f>
        <v>3060</v>
      </c>
      <c r="J10" s="109">
        <f>_xlfn.IFNA(VLOOKUP(CONCATENATE($A$6,$A10),'Data new Region'!$E:$AD,Trend!J$5,FALSE),0)</f>
        <v>3144</v>
      </c>
      <c r="K10" s="109">
        <f>_xlfn.IFNA(VLOOKUP(CONCATENATE($A$6,$A10),'Data new Region'!$E:$AD,Trend!K$5,FALSE),0)</f>
        <v>3227</v>
      </c>
      <c r="L10" s="109">
        <f>_xlfn.IFNA(VLOOKUP(CONCATENATE($A$6,$A10),'Data new Region'!$E:$AD,Trend!L$5,FALSE),0)</f>
        <v>2794</v>
      </c>
      <c r="M10" s="109">
        <f>_xlfn.IFNA(VLOOKUP(CONCATENATE($A$6,$A10),'Data new Region'!$E:$AD,Trend!M$5,FALSE),0)</f>
        <v>2870</v>
      </c>
      <c r="N10" s="109">
        <f>_xlfn.IFNA(VLOOKUP(CONCATENATE($A$6,$A10),'Data new Region'!$E:$AD,Trend!N$5,FALSE),0)</f>
        <v>2871</v>
      </c>
      <c r="O10" s="109">
        <f>_xlfn.IFNA(VLOOKUP(CONCATENATE($A$6,$A10),'Data new Region'!$E:$AD,Trend!O$5,FALSE),0)</f>
        <v>2910</v>
      </c>
      <c r="P10" s="109">
        <f>_xlfn.IFNA(VLOOKUP(CONCATENATE($A$6,$A10),'Data new Region'!$E:$AD,Trend!P$5,FALSE),0)</f>
        <v>2890</v>
      </c>
      <c r="Q10" s="109">
        <f>_xlfn.IFNA(VLOOKUP(CONCATENATE($A$6,$A10),'Data new Region'!$E:$AD,Trend!Q$5,FALSE),0)</f>
        <v>2972</v>
      </c>
      <c r="R10" s="109">
        <f>_xlfn.IFNA(VLOOKUP(CONCATENATE($A$6,$A10),'Data new Region'!$E:$AD,Trend!R$5,FALSE),0)</f>
        <v>2933</v>
      </c>
      <c r="S10" s="109">
        <f>_xlfn.IFNA(VLOOKUP(CONCATENATE($A$6,$A10),'Data new Region'!$E:$AD,Trend!S$5,FALSE),0)</f>
        <v>3004</v>
      </c>
      <c r="T10" s="109">
        <f>_xlfn.IFNA(VLOOKUP(CONCATENATE($A$6,$A10),'Data new Region'!$E:$AD,Trend!T$5,FALSE),0)</f>
        <v>2978</v>
      </c>
      <c r="U10" s="109">
        <f>_xlfn.IFNA(VLOOKUP(CONCATENATE($A$6,$A10),'Data new Region'!$E:$AD,Trend!U$5,FALSE),0)</f>
        <v>3052</v>
      </c>
      <c r="V10" s="109">
        <f>_xlfn.IFNA(VLOOKUP(CONCATENATE($A$6,$A10),'Data new Region'!$E:$AD,Trend!V$5,FALSE),0)</f>
        <v>3029</v>
      </c>
      <c r="W10" s="109">
        <f>_xlfn.IFNA(VLOOKUP(CONCATENATE($A$6,$A10),'Data new Region'!$E:$AD,Trend!W$5,FALSE),0)</f>
        <v>3088</v>
      </c>
      <c r="X10" s="109">
        <f>_xlfn.IFNA(VLOOKUP(CONCATENATE($A$6,$A10),'Data new Region'!$E:$AD,Trend!X$5,FALSE),0)</f>
        <v>3038</v>
      </c>
      <c r="Y10" s="109">
        <f>_xlfn.IFNA(VLOOKUP(CONCATENATE($A$6,$A10),'Data new Region'!$E:$AD,Trend!Y$5,FALSE),0)</f>
        <v>3081</v>
      </c>
      <c r="Z10" s="109">
        <f>_xlfn.IFNA(VLOOKUP(CONCATENATE($A$6,$A10),'Data new Region'!$E:$AD,Trend!Z$5,FALSE),0)</f>
        <v>3039</v>
      </c>
      <c r="AA10" s="109">
        <f>_xlfn.IFNA(VLOOKUP(CONCATENATE($A$6,$A10),'Data new Region'!$E:$AD,Trend!AA$5,FALSE),0)</f>
        <v>2945</v>
      </c>
      <c r="AB10" s="109">
        <f>_xlfn.IFNA(VLOOKUP(CONCATENATE($A$6,$A10),'Data new Region'!$E:$AD,Trend!AB$5,FALSE),0)</f>
        <v>2883</v>
      </c>
      <c r="AC10" s="109">
        <f>_xlfn.IFNA(VLOOKUP(CONCATENATE($A$6,$A10),'Data new Region'!$E:$AD,Trend!AC$5,FALSE),0)</f>
        <v>2791</v>
      </c>
    </row>
    <row r="11" spans="1:29" ht="17.399999999999999" x14ac:dyDescent="0.25">
      <c r="A11" s="254" t="s">
        <v>1634</v>
      </c>
      <c r="B11" s="254"/>
      <c r="C11" s="103" t="s">
        <v>4116</v>
      </c>
      <c r="D11" s="109">
        <f>VLOOKUP(CONCATENATE($A$6,$A11),'Data new Region'!$E:$W,Trend!D$5,FALSE)</f>
        <v>2594</v>
      </c>
      <c r="E11" s="109">
        <f>_xlfn.IFNA(VLOOKUP(CONCATENATE($A$6,$A11),'Data new Region'!$E:$AD,Trend!E$5,FALSE),0)</f>
        <v>2594</v>
      </c>
      <c r="F11" s="109">
        <f>_xlfn.IFNA(VLOOKUP(CONCATENATE($A$6,$A11),'Data new Region'!$E:$AD,Trend!F$5,FALSE),0)</f>
        <v>2581</v>
      </c>
      <c r="G11" s="109">
        <f>_xlfn.IFNA(VLOOKUP(CONCATENATE($A$6,$A11),'Data new Region'!$E:$AD,Trend!G$5,FALSE),0)</f>
        <v>2674</v>
      </c>
      <c r="H11" s="109">
        <f>_xlfn.IFNA(VLOOKUP(CONCATENATE($A$6,$A11),'Data new Region'!$E:$AD,Trend!H$5,FALSE),0)</f>
        <v>2728</v>
      </c>
      <c r="I11" s="109">
        <f>_xlfn.IFNA(VLOOKUP(CONCATENATE($A$6,$A11),'Data new Region'!$E:$AD,Trend!I$5,FALSE),0)</f>
        <v>2679</v>
      </c>
      <c r="J11" s="109">
        <f>_xlfn.IFNA(VLOOKUP(CONCATENATE($A$6,$A11),'Data new Region'!$E:$AD,Trend!J$5,FALSE),0)</f>
        <v>2736</v>
      </c>
      <c r="K11" s="109">
        <f>_xlfn.IFNA(VLOOKUP(CONCATENATE($A$6,$A11),'Data new Region'!$E:$AD,Trend!K$5,FALSE),0)</f>
        <v>2818</v>
      </c>
      <c r="L11" s="110" t="s">
        <v>506</v>
      </c>
      <c r="M11" s="110" t="s">
        <v>506</v>
      </c>
      <c r="N11" s="110" t="s">
        <v>506</v>
      </c>
      <c r="O11" s="110" t="s">
        <v>506</v>
      </c>
      <c r="P11" s="110" t="s">
        <v>506</v>
      </c>
      <c r="Q11" s="110" t="s">
        <v>506</v>
      </c>
      <c r="R11" s="110" t="s">
        <v>506</v>
      </c>
      <c r="S11" s="110" t="s">
        <v>506</v>
      </c>
      <c r="T11" s="110" t="s">
        <v>506</v>
      </c>
      <c r="U11" s="110" t="s">
        <v>506</v>
      </c>
      <c r="V11" s="110" t="s">
        <v>506</v>
      </c>
      <c r="W11" s="110" t="s">
        <v>506</v>
      </c>
      <c r="X11" s="110" t="s">
        <v>506</v>
      </c>
      <c r="Y11" s="110" t="s">
        <v>506</v>
      </c>
      <c r="Z11" s="110" t="s">
        <v>506</v>
      </c>
      <c r="AA11" s="110" t="s">
        <v>506</v>
      </c>
      <c r="AB11" s="110" t="s">
        <v>506</v>
      </c>
      <c r="AC11" s="110" t="s">
        <v>506</v>
      </c>
    </row>
    <row r="12" spans="1:29" ht="15" x14ac:dyDescent="0.25">
      <c r="A12" s="254" t="s">
        <v>1635</v>
      </c>
      <c r="B12" s="254"/>
      <c r="C12" s="104" t="s">
        <v>1770</v>
      </c>
      <c r="D12" s="109">
        <f>VLOOKUP(CONCATENATE($A$6,$A12),'Data new Region'!$E:$W,Trend!D$5,FALSE)</f>
        <v>2365</v>
      </c>
      <c r="E12" s="109">
        <f>_xlfn.IFNA(VLOOKUP(CONCATENATE($A$6,$A12),'Data new Region'!$E:$AD,Trend!E$5,FALSE),0)</f>
        <v>2365</v>
      </c>
      <c r="F12" s="109">
        <f>_xlfn.IFNA(VLOOKUP(CONCATENATE($A$6,$A12),'Data new Region'!$E:$AD,Trend!F$5,FALSE),0)</f>
        <v>2354</v>
      </c>
      <c r="G12" s="109">
        <f>_xlfn.IFNA(VLOOKUP(CONCATENATE($A$6,$A12),'Data new Region'!$E:$AD,Trend!G$5,FALSE),0)</f>
        <v>2437</v>
      </c>
      <c r="H12" s="109">
        <f>_xlfn.IFNA(VLOOKUP(CONCATENATE($A$6,$A12),'Data new Region'!$E:$AD,Trend!H$5,FALSE),0)</f>
        <v>2486</v>
      </c>
      <c r="I12" s="109">
        <f>_xlfn.IFNA(VLOOKUP(CONCATENATE($A$6,$A12),'Data new Region'!$E:$AD,Trend!I$5,FALSE),0)</f>
        <v>2456</v>
      </c>
      <c r="J12" s="109">
        <f>_xlfn.IFNA(VLOOKUP(CONCATENATE($A$6,$A12),'Data new Region'!$E:$AD,Trend!J$5,FALSE),0)</f>
        <v>2520</v>
      </c>
      <c r="K12" s="109">
        <f>_xlfn.IFNA(VLOOKUP(CONCATENATE($A$6,$A12),'Data new Region'!$E:$AD,Trend!K$5,FALSE),0)</f>
        <v>2589</v>
      </c>
      <c r="L12" s="109">
        <f>_xlfn.IFNA(VLOOKUP(CONCATENATE($A$6,$A12),'Data new Region'!$E:$AD,Trend!L$5,FALSE),0)</f>
        <v>2564</v>
      </c>
      <c r="M12" s="109">
        <f>_xlfn.IFNA(VLOOKUP(CONCATENATE($A$6,$A12),'Data new Region'!$E:$AD,Trend!M$5,FALSE),0)</f>
        <v>2661</v>
      </c>
      <c r="N12" s="109">
        <f>_xlfn.IFNA(VLOOKUP(CONCATENATE($A$6,$A12),'Data new Region'!$E:$AD,Trend!N$5,FALSE),0)</f>
        <v>2663</v>
      </c>
      <c r="O12" s="109">
        <f>_xlfn.IFNA(VLOOKUP(CONCATENATE($A$6,$A12),'Data new Region'!$E:$AD,Trend!O$5,FALSE),0)</f>
        <v>2695</v>
      </c>
      <c r="P12" s="109">
        <f>_xlfn.IFNA(VLOOKUP(CONCATENATE($A$6,$A12),'Data new Region'!$E:$AD,Trend!P$5,FALSE),0)</f>
        <v>2661</v>
      </c>
      <c r="Q12" s="109">
        <f>_xlfn.IFNA(VLOOKUP(CONCATENATE($A$6,$A12),'Data new Region'!$E:$AD,Trend!Q$5,FALSE),0)</f>
        <v>2729</v>
      </c>
      <c r="R12" s="109">
        <f>_xlfn.IFNA(VLOOKUP(CONCATENATE($A$6,$A12),'Data new Region'!$E:$AD,Trend!R$5,FALSE),0)</f>
        <v>2691</v>
      </c>
      <c r="S12" s="109">
        <f>_xlfn.IFNA(VLOOKUP(CONCATENATE($A$6,$A12),'Data new Region'!$E:$AD,Trend!S$5,FALSE),0)</f>
        <v>2756</v>
      </c>
      <c r="T12" s="109">
        <f>_xlfn.IFNA(VLOOKUP(CONCATENATE($A$6,$A12),'Data new Region'!$E:$AD,Trend!T$5,FALSE),0)</f>
        <v>2736</v>
      </c>
      <c r="U12" s="109">
        <f>_xlfn.IFNA(VLOOKUP(CONCATENATE($A$6,$A12),'Data new Region'!$E:$AD,Trend!U$5,FALSE),0)</f>
        <v>2824</v>
      </c>
      <c r="V12" s="109">
        <f>_xlfn.IFNA(VLOOKUP(CONCATENATE($A$6,$A12),'Data new Region'!$E:$AD,Trend!V$5,FALSE),0)</f>
        <v>2801</v>
      </c>
      <c r="W12" s="109">
        <f>_xlfn.IFNA(VLOOKUP(CONCATENATE($A$6,$A12),'Data new Region'!$E:$AD,Trend!W$5,FALSE),0)</f>
        <v>2876</v>
      </c>
      <c r="X12" s="109">
        <f>_xlfn.IFNA(VLOOKUP(CONCATENATE($A$6,$A12),'Data new Region'!$E:$AD,Trend!X$5,FALSE),0)</f>
        <v>2834</v>
      </c>
      <c r="Y12" s="109">
        <f>_xlfn.IFNA(VLOOKUP(CONCATENATE($A$6,$A12),'Data new Region'!$E:$AD,Trend!Y$5,FALSE),0)</f>
        <v>2879</v>
      </c>
      <c r="Z12" s="109">
        <f>_xlfn.IFNA(VLOOKUP(CONCATENATE($A$6,$A12),'Data new Region'!$E:$AD,Trend!Z$5,FALSE),0)</f>
        <v>2835</v>
      </c>
      <c r="AA12" s="109">
        <f>_xlfn.IFNA(VLOOKUP(CONCATENATE($A$6,$A12),'Data new Region'!$E:$AD,Trend!AA$5,FALSE),0)</f>
        <v>2747</v>
      </c>
      <c r="AB12" s="109">
        <f>_xlfn.IFNA(VLOOKUP(CONCATENATE($A$6,$A12),'Data new Region'!$E:$AD,Trend!AB$5,FALSE),0)</f>
        <v>2668</v>
      </c>
      <c r="AC12" s="109">
        <f>_xlfn.IFNA(VLOOKUP(CONCATENATE($A$6,$A12),'Data new Region'!$E:$AD,Trend!AC$5,FALSE),0)</f>
        <v>2581</v>
      </c>
    </row>
    <row r="13" spans="1:29" ht="15" x14ac:dyDescent="0.25">
      <c r="A13" s="254" t="s">
        <v>1636</v>
      </c>
      <c r="B13" s="254"/>
      <c r="C13" s="105" t="s">
        <v>1771</v>
      </c>
      <c r="D13" s="109">
        <f>VLOOKUP(CONCATENATE($A$6,$A13),'Data new Region'!$E:$W,Trend!D$5,FALSE)</f>
        <v>58</v>
      </c>
      <c r="E13" s="109">
        <f>_xlfn.IFNA(VLOOKUP(CONCATENATE($A$6,$A13),'Data new Region'!$E:$AD,Trend!E$5,FALSE),0)</f>
        <v>58</v>
      </c>
      <c r="F13" s="109">
        <f>_xlfn.IFNA(VLOOKUP(CONCATENATE($A$6,$A13),'Data new Region'!$E:$AD,Trend!F$5,FALSE),0)</f>
        <v>62</v>
      </c>
      <c r="G13" s="109">
        <f>_xlfn.IFNA(VLOOKUP(CONCATENATE($A$6,$A13),'Data new Region'!$E:$AD,Trend!G$5,FALSE),0)</f>
        <v>57</v>
      </c>
      <c r="H13" s="109">
        <f>_xlfn.IFNA(VLOOKUP(CONCATENATE($A$6,$A13),'Data new Region'!$E:$AD,Trend!H$5,FALSE),0)</f>
        <v>60</v>
      </c>
      <c r="I13" s="109">
        <f>_xlfn.IFNA(VLOOKUP(CONCATENATE($A$6,$A13),'Data new Region'!$E:$AD,Trend!I$5,FALSE),0)</f>
        <v>59</v>
      </c>
      <c r="J13" s="109">
        <f>_xlfn.IFNA(VLOOKUP(CONCATENATE($A$6,$A13),'Data new Region'!$E:$AD,Trend!J$5,FALSE),0)</f>
        <v>57</v>
      </c>
      <c r="K13" s="109">
        <f>_xlfn.IFNA(VLOOKUP(CONCATENATE($A$6,$A13),'Data new Region'!$E:$AD,Trend!K$5,FALSE),0)</f>
        <v>56</v>
      </c>
      <c r="L13" s="109">
        <f>_xlfn.IFNA(VLOOKUP(CONCATENATE($A$6,$A13),'Data new Region'!$E:$AD,Trend!L$5,FALSE),0)</f>
        <v>54</v>
      </c>
      <c r="M13" s="109">
        <f>_xlfn.IFNA(VLOOKUP(CONCATENATE($A$6,$A13),'Data new Region'!$E:$AD,Trend!M$5,FALSE),0)</f>
        <v>62</v>
      </c>
      <c r="N13" s="109">
        <f>_xlfn.IFNA(VLOOKUP(CONCATENATE($A$6,$A13),'Data new Region'!$E:$AD,Trend!N$5,FALSE),0)</f>
        <v>68</v>
      </c>
      <c r="O13" s="109">
        <f>_xlfn.IFNA(VLOOKUP(CONCATENATE($A$6,$A13),'Data new Region'!$E:$AD,Trend!O$5,FALSE),0)</f>
        <v>63</v>
      </c>
      <c r="P13" s="109">
        <f>_xlfn.IFNA(VLOOKUP(CONCATENATE($A$6,$A13),'Data new Region'!$E:$AD,Trend!P$5,FALSE),0)</f>
        <v>74</v>
      </c>
      <c r="Q13" s="109">
        <f>_xlfn.IFNA(VLOOKUP(CONCATENATE($A$6,$A13),'Data new Region'!$E:$AD,Trend!Q$5,FALSE),0)</f>
        <v>86</v>
      </c>
      <c r="R13" s="109">
        <f>_xlfn.IFNA(VLOOKUP(CONCATENATE($A$6,$A13),'Data new Region'!$E:$AD,Trend!R$5,FALSE),0)</f>
        <v>79</v>
      </c>
      <c r="S13" s="109">
        <f>_xlfn.IFNA(VLOOKUP(CONCATENATE($A$6,$A13),'Data new Region'!$E:$AD,Trend!S$5,FALSE),0)</f>
        <v>83</v>
      </c>
      <c r="T13" s="109">
        <f>_xlfn.IFNA(VLOOKUP(CONCATENATE($A$6,$A13),'Data new Region'!$E:$AD,Trend!T$5,FALSE),0)</f>
        <v>79</v>
      </c>
      <c r="U13" s="109">
        <f>_xlfn.IFNA(VLOOKUP(CONCATENATE($A$6,$A13),'Data new Region'!$E:$AD,Trend!U$5,FALSE),0)</f>
        <v>74</v>
      </c>
      <c r="V13" s="109">
        <f>_xlfn.IFNA(VLOOKUP(CONCATENATE($A$6,$A13),'Data new Region'!$E:$AD,Trend!V$5,FALSE),0)</f>
        <v>72</v>
      </c>
      <c r="W13" s="109">
        <f>_xlfn.IFNA(VLOOKUP(CONCATENATE($A$6,$A13),'Data new Region'!$E:$AD,Trend!W$5,FALSE),0)</f>
        <v>66</v>
      </c>
      <c r="X13" s="109">
        <f>_xlfn.IFNA(VLOOKUP(CONCATENATE($A$6,$A13),'Data new Region'!$E:$AD,Trend!X$5,FALSE),0)</f>
        <v>63</v>
      </c>
      <c r="Y13" s="109">
        <f>_xlfn.IFNA(VLOOKUP(CONCATENATE($A$6,$A13),'Data new Region'!$E:$AD,Trend!Y$5,FALSE),0)</f>
        <v>62</v>
      </c>
      <c r="Z13" s="109">
        <f>_xlfn.IFNA(VLOOKUP(CONCATENATE($A$6,$A13),'Data new Region'!$E:$AD,Trend!Z$5,FALSE),0)</f>
        <v>68</v>
      </c>
      <c r="AA13" s="109">
        <f>_xlfn.IFNA(VLOOKUP(CONCATENATE($A$6,$A13),'Data new Region'!$E:$AD,Trend!AA$5,FALSE),0)</f>
        <v>67</v>
      </c>
      <c r="AB13" s="109">
        <f>_xlfn.IFNA(VLOOKUP(CONCATENATE($A$6,$A13),'Data new Region'!$E:$AD,Trend!AB$5,FALSE),0)</f>
        <v>82</v>
      </c>
      <c r="AC13" s="109">
        <f>_xlfn.IFNA(VLOOKUP(CONCATENATE($A$6,$A13),'Data new Region'!$E:$AD,Trend!AC$5,FALSE),0)</f>
        <v>72</v>
      </c>
    </row>
    <row r="14" spans="1:29" ht="15" x14ac:dyDescent="0.25">
      <c r="A14" s="254" t="s">
        <v>1637</v>
      </c>
      <c r="B14" s="254"/>
      <c r="C14" s="105" t="s">
        <v>1772</v>
      </c>
      <c r="D14" s="109">
        <f>VLOOKUP(CONCATENATE($A$6,$A14),'Data new Region'!$E:$W,Trend!D$5,FALSE)</f>
        <v>185</v>
      </c>
      <c r="E14" s="109">
        <f>_xlfn.IFNA(VLOOKUP(CONCATENATE($A$6,$A14),'Data new Region'!$E:$AD,Trend!E$5,FALSE),0)</f>
        <v>185</v>
      </c>
      <c r="F14" s="109">
        <f>_xlfn.IFNA(VLOOKUP(CONCATENATE($A$6,$A14),'Data new Region'!$E:$AD,Trend!F$5,FALSE),0)</f>
        <v>185</v>
      </c>
      <c r="G14" s="109">
        <f>_xlfn.IFNA(VLOOKUP(CONCATENATE($A$6,$A14),'Data new Region'!$E:$AD,Trend!G$5,FALSE),0)</f>
        <v>200</v>
      </c>
      <c r="H14" s="109">
        <f>_xlfn.IFNA(VLOOKUP(CONCATENATE($A$6,$A14),'Data new Region'!$E:$AD,Trend!H$5,FALSE),0)</f>
        <v>198</v>
      </c>
      <c r="I14" s="109">
        <f>_xlfn.IFNA(VLOOKUP(CONCATENATE($A$6,$A14),'Data new Region'!$E:$AD,Trend!I$5,FALSE),0)</f>
        <v>179</v>
      </c>
      <c r="J14" s="109">
        <f>_xlfn.IFNA(VLOOKUP(CONCATENATE($A$6,$A14),'Data new Region'!$E:$AD,Trend!J$5,FALSE),0)</f>
        <v>176</v>
      </c>
      <c r="K14" s="109">
        <f>_xlfn.IFNA(VLOOKUP(CONCATENATE($A$6,$A14),'Data new Region'!$E:$AD,Trend!K$5,FALSE),0)</f>
        <v>191</v>
      </c>
      <c r="L14" s="109">
        <f>_xlfn.IFNA(VLOOKUP(CONCATENATE($A$6,$A14),'Data new Region'!$E:$AD,Trend!L$5,FALSE),0)</f>
        <v>190</v>
      </c>
      <c r="M14" s="109">
        <f>_xlfn.IFNA(VLOOKUP(CONCATENATE($A$6,$A14),'Data new Region'!$E:$AD,Trend!M$5,FALSE),0)</f>
        <v>166</v>
      </c>
      <c r="N14" s="109">
        <f>_xlfn.IFNA(VLOOKUP(CONCATENATE($A$6,$A14),'Data new Region'!$E:$AD,Trend!N$5,FALSE),0)</f>
        <v>162</v>
      </c>
      <c r="O14" s="109">
        <f>_xlfn.IFNA(VLOOKUP(CONCATENATE($A$6,$A14),'Data new Region'!$E:$AD,Trend!O$5,FALSE),0)</f>
        <v>171</v>
      </c>
      <c r="P14" s="109">
        <f>_xlfn.IFNA(VLOOKUP(CONCATENATE($A$6,$A14),'Data new Region'!$E:$AD,Trend!P$5,FALSE),0)</f>
        <v>170</v>
      </c>
      <c r="Q14" s="109">
        <f>_xlfn.IFNA(VLOOKUP(CONCATENATE($A$6,$A14),'Data new Region'!$E:$AD,Trend!Q$5,FALSE),0)</f>
        <v>175</v>
      </c>
      <c r="R14" s="109">
        <f>_xlfn.IFNA(VLOOKUP(CONCATENATE($A$6,$A14),'Data new Region'!$E:$AD,Trend!R$5,FALSE),0)</f>
        <v>174</v>
      </c>
      <c r="S14" s="109">
        <f>_xlfn.IFNA(VLOOKUP(CONCATENATE($A$6,$A14),'Data new Region'!$E:$AD,Trend!S$5,FALSE),0)</f>
        <v>181</v>
      </c>
      <c r="T14" s="109">
        <f>_xlfn.IFNA(VLOOKUP(CONCATENATE($A$6,$A14),'Data new Region'!$E:$AD,Trend!T$5,FALSE),0)</f>
        <v>178</v>
      </c>
      <c r="U14" s="109">
        <f>_xlfn.IFNA(VLOOKUP(CONCATENATE($A$6,$A14),'Data new Region'!$E:$AD,Trend!U$5,FALSE),0)</f>
        <v>167</v>
      </c>
      <c r="V14" s="109">
        <f>_xlfn.IFNA(VLOOKUP(CONCATENATE($A$6,$A14),'Data new Region'!$E:$AD,Trend!V$5,FALSE),0)</f>
        <v>167</v>
      </c>
      <c r="W14" s="109">
        <f>_xlfn.IFNA(VLOOKUP(CONCATENATE($A$6,$A14),'Data new Region'!$E:$AD,Trend!W$5,FALSE),0)</f>
        <v>155</v>
      </c>
      <c r="X14" s="109">
        <f>_xlfn.IFNA(VLOOKUP(CONCATENATE($A$6,$A14),'Data new Region'!$E:$AD,Trend!X$5,FALSE),0)</f>
        <v>152</v>
      </c>
      <c r="Y14" s="109">
        <f>_xlfn.IFNA(VLOOKUP(CONCATENATE($A$6,$A14),'Data new Region'!$E:$AD,Trend!Y$5,FALSE),0)</f>
        <v>151</v>
      </c>
      <c r="Z14" s="109">
        <f>_xlfn.IFNA(VLOOKUP(CONCATENATE($A$6,$A14),'Data new Region'!$E:$AD,Trend!Z$5,FALSE),0)</f>
        <v>151</v>
      </c>
      <c r="AA14" s="109">
        <f>_xlfn.IFNA(VLOOKUP(CONCATENATE($A$6,$A14),'Data new Region'!$E:$AD,Trend!AA$5,FALSE),0)</f>
        <v>143</v>
      </c>
      <c r="AB14" s="109">
        <f>_xlfn.IFNA(VLOOKUP(CONCATENATE($A$6,$A14),'Data new Region'!$E:$AD,Trend!AB$5,FALSE),0)</f>
        <v>143</v>
      </c>
      <c r="AC14" s="109">
        <f>_xlfn.IFNA(VLOOKUP(CONCATENATE($A$6,$A14),'Data new Region'!$E:$AD,Trend!AC$5,FALSE),0)</f>
        <v>149</v>
      </c>
    </row>
    <row r="15" spans="1:29" ht="17.399999999999999" x14ac:dyDescent="0.25">
      <c r="A15" s="254" t="s">
        <v>1638</v>
      </c>
      <c r="B15" s="254"/>
      <c r="C15" s="103" t="s">
        <v>4117</v>
      </c>
      <c r="D15" s="109">
        <f>VLOOKUP(CONCATENATE($A$6,$A15),'Data new Region'!$E:$W,Trend!D$5,FALSE)</f>
        <v>408</v>
      </c>
      <c r="E15" s="109">
        <f>_xlfn.IFNA(VLOOKUP(CONCATENATE($A$6,$A15),'Data new Region'!$E:$AD,Trend!E$5,FALSE),0)</f>
        <v>408</v>
      </c>
      <c r="F15" s="109">
        <f>_xlfn.IFNA(VLOOKUP(CONCATENATE($A$6,$A15),'Data new Region'!$E:$AD,Trend!F$5,FALSE),0)</f>
        <v>388</v>
      </c>
      <c r="G15" s="109">
        <f>_xlfn.IFNA(VLOOKUP(CONCATENATE($A$6,$A15),'Data new Region'!$E:$AD,Trend!G$5,FALSE),0)</f>
        <v>407</v>
      </c>
      <c r="H15" s="109">
        <f>_xlfn.IFNA(VLOOKUP(CONCATENATE($A$6,$A15),'Data new Region'!$E:$AD,Trend!H$5,FALSE),0)</f>
        <v>426</v>
      </c>
      <c r="I15" s="109">
        <f>_xlfn.IFNA(VLOOKUP(CONCATENATE($A$6,$A15),'Data new Region'!$E:$AD,Trend!I$5,FALSE),0)</f>
        <v>423</v>
      </c>
      <c r="J15" s="109">
        <f>_xlfn.IFNA(VLOOKUP(CONCATENATE($A$6,$A15),'Data new Region'!$E:$AD,Trend!J$5,FALSE),0)</f>
        <v>444</v>
      </c>
      <c r="K15" s="109">
        <f>_xlfn.IFNA(VLOOKUP(CONCATENATE($A$6,$A15),'Data new Region'!$E:$AD,Trend!K$5,FALSE),0)</f>
        <v>439</v>
      </c>
      <c r="L15" s="110" t="s">
        <v>506</v>
      </c>
      <c r="M15" s="110" t="s">
        <v>506</v>
      </c>
      <c r="N15" s="110" t="s">
        <v>506</v>
      </c>
      <c r="O15" s="110" t="s">
        <v>506</v>
      </c>
      <c r="P15" s="110" t="s">
        <v>506</v>
      </c>
      <c r="Q15" s="110" t="s">
        <v>506</v>
      </c>
      <c r="R15" s="110" t="s">
        <v>506</v>
      </c>
      <c r="S15" s="110" t="s">
        <v>506</v>
      </c>
      <c r="T15" s="110" t="s">
        <v>506</v>
      </c>
      <c r="U15" s="110" t="s">
        <v>506</v>
      </c>
      <c r="V15" s="110" t="s">
        <v>506</v>
      </c>
      <c r="W15" s="110" t="s">
        <v>506</v>
      </c>
      <c r="X15" s="110" t="s">
        <v>506</v>
      </c>
      <c r="Y15" s="110" t="s">
        <v>506</v>
      </c>
      <c r="Z15" s="110" t="s">
        <v>506</v>
      </c>
      <c r="AA15" s="110" t="s">
        <v>506</v>
      </c>
      <c r="AB15" s="110" t="s">
        <v>506</v>
      </c>
      <c r="AC15" s="110" t="s">
        <v>506</v>
      </c>
    </row>
    <row r="16" spans="1:29" ht="17.399999999999999" x14ac:dyDescent="0.25">
      <c r="A16" s="254" t="s">
        <v>1640</v>
      </c>
      <c r="B16" s="254"/>
      <c r="C16" s="102" t="s">
        <v>4118</v>
      </c>
      <c r="D16" s="109">
        <f>VLOOKUP(CONCATENATE($A$6,$A16),'Data new Region'!$E:$W,Trend!D$5,FALSE)</f>
        <v>452</v>
      </c>
      <c r="E16" s="109">
        <f>_xlfn.IFNA(VLOOKUP(CONCATENATE($A$6,$A16),'Data new Region'!$E:$AD,Trend!E$5,FALSE),0)</f>
        <v>452</v>
      </c>
      <c r="F16" s="109">
        <f>_xlfn.IFNA(VLOOKUP(CONCATENATE($A$6,$A16),'Data new Region'!$E:$AD,Trend!F$5,FALSE),0)</f>
        <v>478</v>
      </c>
      <c r="G16" s="109">
        <f>_xlfn.IFNA(VLOOKUP(CONCATENATE($A$6,$A16),'Data new Region'!$E:$AD,Trend!G$5,FALSE),0)</f>
        <v>489</v>
      </c>
      <c r="H16" s="109">
        <f>_xlfn.IFNA(VLOOKUP(CONCATENATE($A$6,$A16),'Data new Region'!$E:$AD,Trend!H$5,FALSE),0)</f>
        <v>482</v>
      </c>
      <c r="I16" s="109">
        <f>_xlfn.IFNA(VLOOKUP(CONCATENATE($A$6,$A16),'Data new Region'!$E:$AD,Trend!I$5,FALSE),0)</f>
        <v>466</v>
      </c>
      <c r="J16" s="109">
        <f>_xlfn.IFNA(VLOOKUP(CONCATENATE($A$6,$A16),'Data new Region'!$E:$AD,Trend!J$5,FALSE),0)</f>
        <v>463</v>
      </c>
      <c r="K16" s="109">
        <f>_xlfn.IFNA(VLOOKUP(CONCATENATE($A$6,$A16),'Data new Region'!$E:$AD,Trend!K$5,FALSE),0)</f>
        <v>451</v>
      </c>
      <c r="L16" s="110" t="s">
        <v>506</v>
      </c>
      <c r="M16" s="110" t="s">
        <v>506</v>
      </c>
      <c r="N16" s="110" t="s">
        <v>506</v>
      </c>
      <c r="O16" s="110" t="s">
        <v>506</v>
      </c>
      <c r="P16" s="110" t="s">
        <v>506</v>
      </c>
      <c r="Q16" s="110" t="s">
        <v>506</v>
      </c>
      <c r="R16" s="110" t="s">
        <v>506</v>
      </c>
      <c r="S16" s="110" t="s">
        <v>506</v>
      </c>
      <c r="T16" s="110" t="s">
        <v>506</v>
      </c>
      <c r="U16" s="110" t="s">
        <v>506</v>
      </c>
      <c r="V16" s="110" t="s">
        <v>506</v>
      </c>
      <c r="W16" s="110" t="s">
        <v>506</v>
      </c>
      <c r="X16" s="110" t="s">
        <v>506</v>
      </c>
      <c r="Y16" s="110" t="s">
        <v>506</v>
      </c>
      <c r="Z16" s="110" t="s">
        <v>506</v>
      </c>
      <c r="AA16" s="110" t="s">
        <v>506</v>
      </c>
      <c r="AB16" s="110" t="s">
        <v>506</v>
      </c>
      <c r="AC16" s="110" t="s">
        <v>506</v>
      </c>
    </row>
    <row r="17" spans="1:29" ht="17.399999999999999" x14ac:dyDescent="0.25">
      <c r="A17" s="254" t="s">
        <v>1639</v>
      </c>
      <c r="B17" s="254"/>
      <c r="C17" s="106" t="s">
        <v>4119</v>
      </c>
      <c r="D17" s="109">
        <f>VLOOKUP(CONCATENATE($A$6,$A17),'Data new Region'!$E:$W,Trend!D$5,FALSE)</f>
        <v>427</v>
      </c>
      <c r="E17" s="109">
        <f>_xlfn.IFNA(VLOOKUP(CONCATENATE($A$6,$A17),'Data new Region'!$E:$AD,Trend!E$5,FALSE),0)</f>
        <v>427</v>
      </c>
      <c r="F17" s="109">
        <f>_xlfn.IFNA(VLOOKUP(CONCATENATE($A$6,$A17),'Data new Region'!$E:$AD,Trend!F$5,FALSE),0)</f>
        <v>415</v>
      </c>
      <c r="G17" s="109">
        <f>_xlfn.IFNA(VLOOKUP(CONCATENATE($A$6,$A17),'Data new Region'!$E:$AD,Trend!G$5,FALSE),0)</f>
        <v>415</v>
      </c>
      <c r="H17" s="109">
        <f>_xlfn.IFNA(VLOOKUP(CONCATENATE($A$6,$A17),'Data new Region'!$E:$AD,Trend!H$5,FALSE),0)</f>
        <v>422</v>
      </c>
      <c r="I17" s="109">
        <f>_xlfn.IFNA(VLOOKUP(CONCATENATE($A$6,$A17),'Data new Region'!$E:$AD,Trend!I$5,FALSE),0)</f>
        <v>421</v>
      </c>
      <c r="J17" s="109">
        <f>_xlfn.IFNA(VLOOKUP(CONCATENATE($A$6,$A17),'Data new Region'!$E:$AD,Trend!J$5,FALSE),0)</f>
        <v>427</v>
      </c>
      <c r="K17" s="109">
        <f>_xlfn.IFNA(VLOOKUP(CONCATENATE($A$6,$A17),'Data new Region'!$E:$AD,Trend!K$5,FALSE),0)</f>
        <v>426</v>
      </c>
      <c r="L17" s="109">
        <f>_xlfn.IFNA(VLOOKUP(CONCATENATE($A$6,$A17),'Data new Region'!$E:$AD,Trend!L$5,FALSE),0)</f>
        <v>403</v>
      </c>
      <c r="M17" s="109">
        <f>_xlfn.IFNA(VLOOKUP(CONCATENATE($A$6,$A17),'Data new Region'!$E:$AD,Trend!M$5,FALSE),0)</f>
        <v>397</v>
      </c>
      <c r="N17" s="109">
        <f>_xlfn.IFNA(VLOOKUP(CONCATENATE($A$6,$A17),'Data new Region'!$E:$AD,Trend!N$5,FALSE),0)</f>
        <v>389</v>
      </c>
      <c r="O17" s="109">
        <f>_xlfn.IFNA(VLOOKUP(CONCATENATE($A$6,$A17),'Data new Region'!$E:$AD,Trend!O$5,FALSE),0)</f>
        <v>383</v>
      </c>
      <c r="P17" s="109">
        <f>_xlfn.IFNA(VLOOKUP(CONCATENATE($A$6,$A17),'Data new Region'!$E:$AD,Trend!P$5,FALSE),0)</f>
        <v>403</v>
      </c>
      <c r="Q17" s="109">
        <f>_xlfn.IFNA(VLOOKUP(CONCATENATE($A$6,$A17),'Data new Region'!$E:$AD,Trend!Q$5,FALSE),0)</f>
        <v>401</v>
      </c>
      <c r="R17" s="109">
        <f>_xlfn.IFNA(VLOOKUP(CONCATENATE($A$6,$A17),'Data new Region'!$E:$AD,Trend!R$5,FALSE),0)</f>
        <v>382</v>
      </c>
      <c r="S17" s="109">
        <f>_xlfn.IFNA(VLOOKUP(CONCATENATE($A$6,$A17),'Data new Region'!$E:$AD,Trend!S$5,FALSE),0)</f>
        <v>347</v>
      </c>
      <c r="T17" s="109">
        <f>_xlfn.IFNA(VLOOKUP(CONCATENATE($A$6,$A17),'Data new Region'!$E:$AD,Trend!T$5,FALSE),0)</f>
        <v>375</v>
      </c>
      <c r="U17" s="109">
        <f>_xlfn.IFNA(VLOOKUP(CONCATENATE($A$6,$A17),'Data new Region'!$E:$AD,Trend!U$5,FALSE),0)</f>
        <v>376</v>
      </c>
      <c r="V17" s="109">
        <f>_xlfn.IFNA(VLOOKUP(CONCATENATE($A$6,$A17),'Data new Region'!$E:$AD,Trend!V$5,FALSE),0)</f>
        <v>377</v>
      </c>
      <c r="W17" s="109">
        <f>_xlfn.IFNA(VLOOKUP(CONCATENATE($A$6,$A17),'Data new Region'!$E:$AD,Trend!W$5,FALSE),0)</f>
        <v>370</v>
      </c>
      <c r="X17" s="109">
        <f>_xlfn.IFNA(VLOOKUP(CONCATENATE($A$6,$A17),'Data new Region'!$E:$AD,Trend!X$5,FALSE),0)</f>
        <v>375</v>
      </c>
      <c r="Y17" s="109">
        <f>_xlfn.IFNA(VLOOKUP(CONCATENATE($A$6,$A17),'Data new Region'!$E:$AD,Trend!Y$5,FALSE),0)</f>
        <v>382</v>
      </c>
      <c r="Z17" s="109">
        <f>_xlfn.IFNA(VLOOKUP(CONCATENATE($A$6,$A17),'Data new Region'!$E:$AD,Trend!Z$5,FALSE),0)</f>
        <v>385</v>
      </c>
      <c r="AA17" s="109">
        <f>_xlfn.IFNA(VLOOKUP(CONCATENATE($A$6,$A17),'Data new Region'!$E:$AD,Trend!AA$5,FALSE),0)</f>
        <v>393</v>
      </c>
      <c r="AB17" s="109">
        <f>_xlfn.IFNA(VLOOKUP(CONCATENATE($A$6,$A17),'Data new Region'!$E:$AD,Trend!AB$5,FALSE),0)</f>
        <v>381</v>
      </c>
      <c r="AC17" s="109">
        <f>_xlfn.IFNA(VLOOKUP(CONCATENATE($A$6,$A17),'Data new Region'!$E:$AD,Trend!AC$5,FALSE),0)</f>
        <v>375</v>
      </c>
    </row>
    <row r="18" spans="1:29" ht="15" x14ac:dyDescent="0.25">
      <c r="A18" s="255" t="s">
        <v>523</v>
      </c>
      <c r="B18" s="255"/>
      <c r="C18" s="102" t="s">
        <v>1962</v>
      </c>
      <c r="D18" s="109">
        <f>VLOOKUP(CONCATENATE($A$6,$A18),'Data new Region'!$E:$W,Trend!D$5,FALSE)</f>
        <v>541</v>
      </c>
      <c r="E18" s="109">
        <f>_xlfn.IFNA(VLOOKUP(CONCATENATE($A$6,$A18),'Data new Region'!$E:$AD,Trend!E$5,FALSE),0)</f>
        <v>541</v>
      </c>
      <c r="F18" s="109">
        <f>_xlfn.IFNA(VLOOKUP(CONCATENATE($A$6,$A18),'Data new Region'!$E:$AD,Trend!F$5,FALSE),0)</f>
        <v>558</v>
      </c>
      <c r="G18" s="109">
        <f>_xlfn.IFNA(VLOOKUP(CONCATENATE($A$6,$A18),'Data new Region'!$E:$AD,Trend!G$5,FALSE),0)</f>
        <v>545</v>
      </c>
      <c r="H18" s="109">
        <f>_xlfn.IFNA(VLOOKUP(CONCATENATE($A$6,$A18),'Data new Region'!$E:$AD,Trend!H$5,FALSE),0)</f>
        <v>572</v>
      </c>
      <c r="I18" s="109">
        <f>_xlfn.IFNA(VLOOKUP(CONCATENATE($A$6,$A18),'Data new Region'!$E:$AD,Trend!I$5,FALSE),0)</f>
        <v>532</v>
      </c>
      <c r="J18" s="109">
        <f>_xlfn.IFNA(VLOOKUP(CONCATENATE($A$6,$A18),'Data new Region'!$E:$AD,Trend!J$5,FALSE),0)</f>
        <v>550</v>
      </c>
      <c r="K18" s="109">
        <f>_xlfn.IFNA(VLOOKUP(CONCATENATE($A$6,$A18),'Data new Region'!$E:$AD,Trend!K$5,FALSE),0)</f>
        <v>535</v>
      </c>
      <c r="L18" s="109">
        <f>_xlfn.IFNA(VLOOKUP(CONCATENATE($A$6,$A18),'Data new Region'!$E:$AD,Trend!L$5,FALSE),0)</f>
        <v>460</v>
      </c>
      <c r="M18" s="110" t="s">
        <v>506</v>
      </c>
      <c r="N18" s="110" t="s">
        <v>506</v>
      </c>
      <c r="O18" s="110" t="s">
        <v>506</v>
      </c>
      <c r="P18" s="110" t="s">
        <v>506</v>
      </c>
      <c r="Q18" s="110" t="s">
        <v>506</v>
      </c>
      <c r="R18" s="110" t="s">
        <v>506</v>
      </c>
      <c r="S18" s="110" t="s">
        <v>506</v>
      </c>
      <c r="T18" s="110" t="s">
        <v>506</v>
      </c>
      <c r="U18" s="110" t="s">
        <v>506</v>
      </c>
      <c r="V18" s="110" t="s">
        <v>506</v>
      </c>
      <c r="W18" s="110" t="s">
        <v>506</v>
      </c>
      <c r="X18" s="110" t="s">
        <v>506</v>
      </c>
      <c r="Y18" s="110" t="s">
        <v>506</v>
      </c>
      <c r="Z18" s="110" t="s">
        <v>506</v>
      </c>
      <c r="AA18" s="110" t="s">
        <v>506</v>
      </c>
      <c r="AB18" s="110" t="s">
        <v>506</v>
      </c>
      <c r="AC18" s="110" t="s">
        <v>506</v>
      </c>
    </row>
    <row r="19" spans="1:29" ht="17.399999999999999" x14ac:dyDescent="0.25">
      <c r="A19" s="254" t="s">
        <v>1963</v>
      </c>
      <c r="B19" s="254"/>
      <c r="C19" s="107" t="s">
        <v>4120</v>
      </c>
      <c r="D19" s="111" t="s">
        <v>506</v>
      </c>
      <c r="E19" s="111" t="s">
        <v>506</v>
      </c>
      <c r="F19" s="111" t="s">
        <v>506</v>
      </c>
      <c r="G19" s="111" t="s">
        <v>506</v>
      </c>
      <c r="H19" s="111" t="s">
        <v>506</v>
      </c>
      <c r="I19" s="111" t="s">
        <v>506</v>
      </c>
      <c r="J19" s="111" t="s">
        <v>506</v>
      </c>
      <c r="K19" s="111" t="s">
        <v>506</v>
      </c>
      <c r="L19" s="112">
        <f>_xlfn.IFNA(VLOOKUP(CONCATENATE($A$6,$A19),'Data new Region'!$E:$AD,Trend!L$5,FALSE),0)</f>
        <v>460</v>
      </c>
      <c r="M19" s="112">
        <f>_xlfn.IFNA(VLOOKUP(CONCATENATE($A$6,$A19),'Data new Region'!$E:$AD,Trend!M$5,FALSE),0)</f>
        <v>462</v>
      </c>
      <c r="N19" s="112">
        <f>_xlfn.IFNA(VLOOKUP(CONCATENATE($A$6,$A19),'Data new Region'!$E:$AD,Trend!N$5,FALSE),0)</f>
        <v>449</v>
      </c>
      <c r="O19" s="112">
        <f>_xlfn.IFNA(VLOOKUP(CONCATENATE($A$6,$A19),'Data new Region'!$E:$AD,Trend!O$5,FALSE),0)</f>
        <v>438</v>
      </c>
      <c r="P19" s="112">
        <f>_xlfn.IFNA(VLOOKUP(CONCATENATE($A$6,$A19),'Data new Region'!$E:$AD,Trend!P$5,FALSE),0)</f>
        <v>433</v>
      </c>
      <c r="Q19" s="112">
        <f>_xlfn.IFNA(VLOOKUP(CONCATENATE($A$6,$A19),'Data new Region'!$E:$AD,Trend!Q$5,FALSE),0)</f>
        <v>425</v>
      </c>
      <c r="R19" s="112">
        <f>_xlfn.IFNA(VLOOKUP(CONCATENATE($A$6,$A19),'Data new Region'!$E:$AD,Trend!R$5,FALSE),0)</f>
        <v>410</v>
      </c>
      <c r="S19" s="112">
        <f>_xlfn.IFNA(VLOOKUP(CONCATENATE($A$6,$A19),'Data new Region'!$E:$AD,Trend!S$5,FALSE),0)</f>
        <v>403</v>
      </c>
      <c r="T19" s="112">
        <f>_xlfn.IFNA(VLOOKUP(CONCATENATE($A$6,$A19),'Data new Region'!$E:$AD,Trend!T$5,FALSE),0)</f>
        <v>385</v>
      </c>
      <c r="U19" s="112">
        <f>_xlfn.IFNA(VLOOKUP(CONCATENATE($A$6,$A19),'Data new Region'!$E:$AD,Trend!U$5,FALSE),0)</f>
        <v>390</v>
      </c>
      <c r="V19" s="112">
        <f>_xlfn.IFNA(VLOOKUP(CONCATENATE($A$6,$A19),'Data new Region'!$E:$AD,Trend!V$5,FALSE),0)</f>
        <v>380</v>
      </c>
      <c r="W19" s="112">
        <f>_xlfn.IFNA(VLOOKUP(CONCATENATE($A$6,$A19),'Data new Region'!$E:$AD,Trend!W$5,FALSE),0)</f>
        <v>368</v>
      </c>
      <c r="X19" s="112">
        <f>_xlfn.IFNA(VLOOKUP(CONCATENATE($A$6,$A19),'Data new Region'!$E:$AD,Trend!X$5,FALSE),0)</f>
        <v>369</v>
      </c>
      <c r="Y19" s="112">
        <f>_xlfn.IFNA(VLOOKUP(CONCATENATE($A$6,$A19),'Data new Region'!$E:$AD,Trend!Y$5,FALSE),0)</f>
        <v>367</v>
      </c>
      <c r="Z19" s="112">
        <f>_xlfn.IFNA(VLOOKUP(CONCATENATE($A$6,$A19),'Data new Region'!$E:$AD,Trend!Z$5,FALSE),0)</f>
        <v>359</v>
      </c>
      <c r="AA19" s="112">
        <f>_xlfn.IFNA(VLOOKUP(CONCATENATE($A$6,$A19),'Data new Region'!$E:$AD,Trend!AA$5,FALSE),0)</f>
        <v>375</v>
      </c>
      <c r="AB19" s="112">
        <f>_xlfn.IFNA(VLOOKUP(CONCATENATE($A$6,$A19),'Data new Region'!$E:$AD,Trend!AB$5,FALSE),0)</f>
        <v>375</v>
      </c>
      <c r="AC19" s="112">
        <f>_xlfn.IFNA(VLOOKUP(CONCATENATE($A$6,$A19),'Data new Region'!$E:$AD,Trend!AC$5,FALSE),0)</f>
        <v>365</v>
      </c>
    </row>
    <row r="20" spans="1:29" ht="15" x14ac:dyDescent="0.25">
      <c r="C20" s="79"/>
      <c r="D20" s="79"/>
      <c r="E20" s="79"/>
      <c r="F20" s="79"/>
      <c r="G20" s="79"/>
      <c r="H20" s="79"/>
      <c r="I20" s="79"/>
      <c r="J20" s="79"/>
      <c r="K20" s="79"/>
      <c r="L20" s="79"/>
      <c r="M20" s="79"/>
      <c r="N20" s="79"/>
      <c r="O20" s="79"/>
      <c r="P20" s="79"/>
      <c r="Q20" s="79"/>
      <c r="R20" s="79"/>
      <c r="S20" s="79"/>
      <c r="T20" s="79"/>
      <c r="U20" s="79"/>
      <c r="V20" s="79"/>
      <c r="W20" s="79"/>
      <c r="X20" s="79"/>
    </row>
    <row r="21" spans="1:29" ht="15" x14ac:dyDescent="0.25">
      <c r="C21" s="79"/>
      <c r="D21" s="79"/>
      <c r="E21" s="79"/>
      <c r="F21" s="79"/>
      <c r="G21" s="79"/>
      <c r="H21" s="79"/>
      <c r="I21" s="79"/>
      <c r="J21" s="79"/>
      <c r="K21" s="79"/>
      <c r="L21" s="79"/>
      <c r="M21" s="79"/>
      <c r="N21" s="79"/>
      <c r="O21" s="79"/>
      <c r="P21" s="79"/>
      <c r="Q21" s="79"/>
      <c r="R21" s="79"/>
      <c r="S21" s="79"/>
      <c r="T21" s="79"/>
      <c r="U21" s="79"/>
      <c r="V21" s="79"/>
      <c r="W21" s="79"/>
      <c r="X21" s="79"/>
    </row>
    <row r="22" spans="1:29" ht="15.6" x14ac:dyDescent="0.3">
      <c r="C22" s="180" t="s">
        <v>541</v>
      </c>
      <c r="D22" s="79"/>
      <c r="E22" s="79"/>
      <c r="F22" s="79"/>
      <c r="G22" s="79"/>
      <c r="H22" s="79"/>
      <c r="I22" s="79"/>
      <c r="J22" s="79"/>
      <c r="K22" s="79"/>
      <c r="L22" s="79"/>
      <c r="M22" s="79"/>
      <c r="N22" s="79"/>
      <c r="O22" s="79"/>
      <c r="P22" s="79"/>
      <c r="Q22" s="79"/>
      <c r="R22" s="79"/>
      <c r="S22" s="79"/>
      <c r="T22" s="79"/>
      <c r="U22" s="79"/>
      <c r="V22" s="79"/>
      <c r="W22" s="79"/>
      <c r="X22" s="79"/>
    </row>
    <row r="23" spans="1:29" s="79" customFormat="1" ht="15" x14ac:dyDescent="0.25">
      <c r="A23" s="256"/>
      <c r="B23" s="256"/>
      <c r="C23" s="246" t="s">
        <v>4335</v>
      </c>
    </row>
    <row r="24" spans="1:29" s="79" customFormat="1" ht="15" x14ac:dyDescent="0.25">
      <c r="A24" s="256"/>
      <c r="B24" s="256"/>
      <c r="C24" s="245" t="s">
        <v>4113</v>
      </c>
    </row>
    <row r="25" spans="1:29" s="79" customFormat="1" ht="15" x14ac:dyDescent="0.25">
      <c r="A25" s="256"/>
      <c r="B25" s="256"/>
      <c r="C25" s="245" t="s">
        <v>4114</v>
      </c>
    </row>
    <row r="26" spans="1:29" s="79" customFormat="1" ht="15" x14ac:dyDescent="0.25">
      <c r="A26" s="256"/>
      <c r="B26" s="256"/>
      <c r="C26" s="245" t="s">
        <v>4333</v>
      </c>
    </row>
    <row r="27" spans="1:29" ht="15" x14ac:dyDescent="0.25">
      <c r="C27" s="79" t="s">
        <v>4334</v>
      </c>
      <c r="D27" s="79"/>
      <c r="E27" s="79"/>
      <c r="F27" s="79"/>
      <c r="G27" s="79"/>
      <c r="H27" s="79"/>
      <c r="I27" s="79"/>
      <c r="J27" s="79"/>
      <c r="K27" s="79"/>
      <c r="L27" s="79"/>
      <c r="M27" s="79"/>
      <c r="N27" s="79"/>
      <c r="O27" s="79"/>
      <c r="P27" s="79"/>
      <c r="Q27" s="79"/>
      <c r="R27" s="79"/>
      <c r="S27" s="79"/>
      <c r="T27" s="79"/>
      <c r="U27" s="79"/>
      <c r="V27" s="79"/>
      <c r="W27" s="79"/>
      <c r="X27" s="79"/>
    </row>
    <row r="28" spans="1:29" ht="15" x14ac:dyDescent="0.25">
      <c r="C28" s="79"/>
      <c r="D28" s="79"/>
      <c r="E28" s="79"/>
      <c r="F28" s="79"/>
      <c r="G28" s="79"/>
      <c r="H28" s="79"/>
      <c r="I28" s="79"/>
      <c r="J28" s="79"/>
      <c r="K28" s="79"/>
      <c r="L28" s="79"/>
      <c r="M28" s="79"/>
      <c r="N28" s="79"/>
      <c r="O28" s="79"/>
      <c r="P28" s="79"/>
      <c r="Q28" s="79"/>
      <c r="R28" s="79"/>
      <c r="S28" s="79"/>
      <c r="T28" s="79"/>
      <c r="U28" s="79"/>
      <c r="V28" s="79"/>
      <c r="W28" s="79"/>
      <c r="X28" s="79"/>
    </row>
    <row r="29" spans="1:29" ht="15" x14ac:dyDescent="0.25">
      <c r="C29" s="79"/>
      <c r="D29" s="79"/>
      <c r="E29" s="79"/>
      <c r="F29" s="79"/>
      <c r="G29" s="79"/>
      <c r="H29" s="79"/>
      <c r="I29" s="79"/>
      <c r="J29" s="79"/>
      <c r="K29" s="79"/>
      <c r="L29" s="79"/>
      <c r="M29" s="79"/>
      <c r="N29" s="79"/>
      <c r="O29" s="79"/>
      <c r="P29" s="79"/>
      <c r="Q29" s="79"/>
      <c r="R29" s="79"/>
      <c r="S29" s="79"/>
      <c r="T29" s="79"/>
      <c r="U29" s="79"/>
      <c r="V29" s="79"/>
      <c r="W29" s="79"/>
      <c r="X29" s="79"/>
    </row>
    <row r="30" spans="1:29" ht="15" x14ac:dyDescent="0.25">
      <c r="C30" s="79"/>
      <c r="D30" s="79"/>
      <c r="E30" s="79"/>
      <c r="F30" s="79"/>
      <c r="G30" s="79"/>
      <c r="H30" s="79"/>
      <c r="I30" s="79"/>
      <c r="J30" s="79"/>
      <c r="K30" s="79"/>
      <c r="L30" s="79"/>
      <c r="M30" s="79"/>
      <c r="N30" s="79"/>
      <c r="O30" s="79"/>
      <c r="P30" s="79"/>
      <c r="Q30" s="79"/>
      <c r="R30" s="79"/>
      <c r="S30" s="79"/>
      <c r="T30" s="79"/>
      <c r="U30" s="79"/>
      <c r="V30" s="79"/>
      <c r="W30" s="79"/>
      <c r="X30" s="79"/>
    </row>
    <row r="31" spans="1:29" x14ac:dyDescent="0.2">
      <c r="R31" s="181"/>
    </row>
  </sheetData>
  <mergeCells count="10">
    <mergeCell ref="V7:W7"/>
    <mergeCell ref="T7:U7"/>
    <mergeCell ref="R7:S7"/>
    <mergeCell ref="D7:E7"/>
    <mergeCell ref="P7:Q7"/>
    <mergeCell ref="N7:O7"/>
    <mergeCell ref="L7:M7"/>
    <mergeCell ref="J7:K7"/>
    <mergeCell ref="H7:I7"/>
    <mergeCell ref="F7:G7"/>
  </mergeCells>
  <pageMargins left="0.7" right="0.7" top="0.75" bottom="0.75" header="0.3" footer="0.3"/>
  <pageSetup paperSize="9" scale="43" orientation="landscape" r:id="rId1"/>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Drop Down 1">
              <controlPr defaultSize="0" autoLine="0" autoPict="0">
                <anchor>
                  <from>
                    <xdr:col>2</xdr:col>
                    <xdr:colOff>60960</xdr:colOff>
                    <xdr:row>3</xdr:row>
                    <xdr:rowOff>68580</xdr:rowOff>
                  </from>
                  <to>
                    <xdr:col>2</xdr:col>
                    <xdr:colOff>2933700</xdr:colOff>
                    <xdr:row>4</xdr:row>
                    <xdr:rowOff>251460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autoPageBreaks="0"/>
  </sheetPr>
  <dimension ref="A1:AG52"/>
  <sheetViews>
    <sheetView showGridLines="0" zoomScaleNormal="100" workbookViewId="0">
      <pane xSplit="3" topLeftCell="D1" activePane="topRight" state="frozen"/>
      <selection activeCell="G9" sqref="G9"/>
      <selection pane="topRight" activeCell="C2" sqref="C2"/>
    </sheetView>
  </sheetViews>
  <sheetFormatPr defaultColWidth="9.28515625" defaultRowHeight="15" x14ac:dyDescent="0.25"/>
  <cols>
    <col min="1" max="1" width="8.140625" style="257" hidden="1" customWidth="1"/>
    <col min="2" max="2" width="9" style="257" hidden="1" customWidth="1"/>
    <col min="3" max="3" width="55.42578125" style="138" customWidth="1"/>
    <col min="4" max="10" width="12.7109375" style="138" customWidth="1"/>
    <col min="11" max="11" width="14.28515625" style="138" customWidth="1"/>
    <col min="12" max="13" width="12.7109375" style="138" customWidth="1"/>
    <col min="14" max="14" width="14.140625" style="138" customWidth="1"/>
    <col min="15" max="17" width="12.7109375" style="138" customWidth="1"/>
    <col min="18" max="18" width="16.7109375" style="138" customWidth="1"/>
    <col min="19" max="19" width="17.7109375" style="138" customWidth="1"/>
    <col min="20" max="20" width="13.7109375" style="138" customWidth="1"/>
    <col min="21" max="21" width="13.42578125" style="138" customWidth="1"/>
    <col min="22" max="22" width="18.42578125" style="138" customWidth="1"/>
    <col min="23" max="24" width="12.7109375" style="138" customWidth="1"/>
    <col min="25" max="25" width="16" style="138" customWidth="1"/>
    <col min="26" max="27" width="12.7109375" style="138" customWidth="1"/>
    <col min="28" max="28" width="15" style="138" customWidth="1"/>
    <col min="29" max="29" width="12.7109375" style="138" customWidth="1"/>
    <col min="30" max="30" width="15" style="138" customWidth="1"/>
    <col min="31" max="31" width="19.42578125" style="138" customWidth="1"/>
    <col min="32" max="16384" width="9.28515625" style="139"/>
  </cols>
  <sheetData>
    <row r="1" spans="1:33" ht="21" x14ac:dyDescent="0.4">
      <c r="C1" s="132" t="s">
        <v>509</v>
      </c>
      <c r="D1" s="287" t="s">
        <v>5051</v>
      </c>
      <c r="AE1" s="215" t="str">
        <f>Welcome!P1</f>
        <v>This is an NHS Education for Scotland Official Statistics release.</v>
      </c>
    </row>
    <row r="2" spans="1:33" ht="12" customHeight="1" x14ac:dyDescent="0.3">
      <c r="C2" s="130" t="s">
        <v>2305</v>
      </c>
      <c r="AA2" s="140"/>
    </row>
    <row r="3" spans="1:33" s="142" customFormat="1" ht="25.5" customHeight="1" x14ac:dyDescent="0.2">
      <c r="A3" s="258"/>
      <c r="B3" s="258"/>
      <c r="C3" s="293" t="s">
        <v>4121</v>
      </c>
      <c r="D3" s="293"/>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row>
    <row r="4" spans="1:33" ht="12.75" customHeight="1" x14ac:dyDescent="0.3">
      <c r="A4" s="257">
        <f>A6+4</f>
        <v>29</v>
      </c>
      <c r="C4" s="137"/>
    </row>
    <row r="5" spans="1:33" ht="12.75" customHeight="1" x14ac:dyDescent="0.3">
      <c r="A5" s="257">
        <f>A6+1</f>
        <v>26</v>
      </c>
      <c r="C5" s="143"/>
      <c r="D5" s="144"/>
    </row>
    <row r="6" spans="1:33" ht="12.75" customHeight="1" x14ac:dyDescent="0.3">
      <c r="A6" s="257">
        <v>25</v>
      </c>
      <c r="C6" s="143"/>
    </row>
    <row r="7" spans="1:33" s="270" customFormat="1" ht="22.5" hidden="1" customHeight="1" x14ac:dyDescent="0.25">
      <c r="A7" s="257"/>
      <c r="B7" s="257"/>
      <c r="C7" s="267"/>
      <c r="D7" s="268" t="s">
        <v>570</v>
      </c>
      <c r="E7" s="268" t="s">
        <v>556</v>
      </c>
      <c r="F7" s="268" t="s">
        <v>571</v>
      </c>
      <c r="G7" s="268" t="s">
        <v>572</v>
      </c>
      <c r="H7" s="268" t="s">
        <v>573</v>
      </c>
      <c r="I7" s="268" t="s">
        <v>561</v>
      </c>
      <c r="J7" s="268" t="s">
        <v>574</v>
      </c>
      <c r="K7" s="268" t="s">
        <v>575</v>
      </c>
      <c r="L7" s="268" t="s">
        <v>576</v>
      </c>
      <c r="M7" s="268" t="s">
        <v>577</v>
      </c>
      <c r="N7" s="268" t="s">
        <v>578</v>
      </c>
      <c r="O7" s="268" t="s">
        <v>579</v>
      </c>
      <c r="P7" s="268" t="s">
        <v>545</v>
      </c>
      <c r="Q7" s="268" t="s">
        <v>580</v>
      </c>
      <c r="R7" s="268" t="s">
        <v>581</v>
      </c>
      <c r="S7" s="268" t="s">
        <v>582</v>
      </c>
      <c r="T7" s="268" t="s">
        <v>583</v>
      </c>
      <c r="U7" s="268" t="s">
        <v>584</v>
      </c>
      <c r="V7" s="268" t="s">
        <v>591</v>
      </c>
      <c r="W7" s="268" t="s">
        <v>585</v>
      </c>
      <c r="X7" s="268" t="s">
        <v>586</v>
      </c>
      <c r="Y7" s="268" t="s">
        <v>587</v>
      </c>
      <c r="Z7" s="268">
        <v>5</v>
      </c>
      <c r="AA7" s="268">
        <v>7</v>
      </c>
      <c r="AB7" s="269" t="s">
        <v>588</v>
      </c>
      <c r="AC7" s="269" t="s">
        <v>589</v>
      </c>
      <c r="AD7" s="269" t="s">
        <v>590</v>
      </c>
      <c r="AE7" s="269" t="s">
        <v>4674</v>
      </c>
    </row>
    <row r="8" spans="1:33" s="145" customFormat="1" ht="60" customHeight="1" x14ac:dyDescent="0.3">
      <c r="A8" s="259"/>
      <c r="B8" s="259"/>
      <c r="C8" s="172"/>
      <c r="D8" s="174" t="s">
        <v>511</v>
      </c>
      <c r="E8" s="174" t="s">
        <v>555</v>
      </c>
      <c r="F8" s="173" t="s">
        <v>514</v>
      </c>
      <c r="G8" s="173" t="s">
        <v>516</v>
      </c>
      <c r="H8" s="173" t="s">
        <v>521</v>
      </c>
      <c r="I8" s="174" t="s">
        <v>560</v>
      </c>
      <c r="J8" s="173" t="s">
        <v>519</v>
      </c>
      <c r="K8" s="173" t="s">
        <v>518</v>
      </c>
      <c r="L8" s="173" t="s">
        <v>522</v>
      </c>
      <c r="M8" s="173" t="s">
        <v>496</v>
      </c>
      <c r="N8" s="173" t="s">
        <v>1641</v>
      </c>
      <c r="O8" s="173" t="s">
        <v>495</v>
      </c>
      <c r="P8" s="174" t="s">
        <v>544</v>
      </c>
      <c r="Q8" s="173" t="s">
        <v>513</v>
      </c>
      <c r="R8" s="173" t="s">
        <v>1633</v>
      </c>
      <c r="S8" s="173" t="s">
        <v>520</v>
      </c>
      <c r="T8" s="173" t="s">
        <v>517</v>
      </c>
      <c r="U8" s="173" t="s">
        <v>515</v>
      </c>
      <c r="V8" s="174" t="s">
        <v>551</v>
      </c>
      <c r="W8" s="173" t="s">
        <v>499</v>
      </c>
      <c r="X8" s="173" t="s">
        <v>2133</v>
      </c>
      <c r="Y8" s="173" t="s">
        <v>498</v>
      </c>
      <c r="Z8" s="173" t="s">
        <v>497</v>
      </c>
      <c r="AA8" s="173" t="s">
        <v>1642</v>
      </c>
      <c r="AB8" s="173" t="s">
        <v>500</v>
      </c>
      <c r="AC8" s="173" t="s">
        <v>501</v>
      </c>
      <c r="AD8" s="281" t="s">
        <v>1476</v>
      </c>
      <c r="AE8" s="175" t="s">
        <v>4675</v>
      </c>
    </row>
    <row r="9" spans="1:33" s="76" customFormat="1" ht="19.5" customHeight="1" x14ac:dyDescent="0.3">
      <c r="A9" s="260" t="s">
        <v>510</v>
      </c>
      <c r="B9" s="261"/>
      <c r="C9" s="183" t="s">
        <v>505</v>
      </c>
      <c r="D9" s="146">
        <f>_xlfn.IFNA(VLOOKUP(CONCATENATE(D$7,$A9),'Data new Region'!$E:$AD,'NHS Region and Board'!$A$5,FALSE),0)</f>
        <v>3438</v>
      </c>
      <c r="E9" s="146">
        <f>_xlfn.IFNA(VLOOKUP(CONCATENATE(E$7,$A9),'Data new Region'!$E:$AD,'NHS Region and Board'!$A$5,FALSE),0)</f>
        <v>844</v>
      </c>
      <c r="F9" s="147">
        <f>_xlfn.IFNA(VLOOKUP(CONCATENATE(F$7,$A9),'Data new Region'!$E:$AD,'NHS Region and Board'!$A$5,FALSE),0)</f>
        <v>57</v>
      </c>
      <c r="G9" s="147">
        <f>_xlfn.IFNA(VLOOKUP(CONCATENATE(G$7,$A9),'Data new Region'!$E:$AD,'NHS Region and Board'!$A$5,FALSE),0)</f>
        <v>224</v>
      </c>
      <c r="H9" s="147">
        <f>_xlfn.IFNA(VLOOKUP(CONCATENATE(H$7,$A9),'Data new Region'!$E:$AD,'NHS Region and Board'!$A$5,FALSE),0)</f>
        <v>582</v>
      </c>
      <c r="I9" s="146">
        <f>_xlfn.IFNA(VLOOKUP(CONCATENATE(I$7,$A9),'Data new Region'!$E:$AD,'NHS Region and Board'!$A$5,FALSE),0)</f>
        <v>931</v>
      </c>
      <c r="J9" s="147">
        <f>_xlfn.IFNA(VLOOKUP(CONCATENATE(J$7,$A9),'Data new Region'!$E:$AD,'NHS Region and Board'!$A$5,FALSE),0)</f>
        <v>205</v>
      </c>
      <c r="K9" s="147">
        <f>_xlfn.IFNA(VLOOKUP(CONCATENATE(K$7,$A9),'Data new Region'!$E:$AD,'NHS Region and Board'!$A$5,FALSE),0)</f>
        <v>349</v>
      </c>
      <c r="L9" s="147">
        <f>_xlfn.IFNA(VLOOKUP(CONCATENATE(L$7,$A9),'Data new Region'!$E:$AD,'NHS Region and Board'!$A$5,FALSE),0)</f>
        <v>16</v>
      </c>
      <c r="M9" s="147">
        <f>_xlfn.IFNA(VLOOKUP(CONCATENATE(M$7,$A9),'Data new Region'!$E:$AD,'NHS Region and Board'!$A$5,FALSE),0)</f>
        <v>347</v>
      </c>
      <c r="N9" s="147">
        <f>_xlfn.IFNA(VLOOKUP(CONCATENATE(N$7,$A9),'Data new Region'!$E:$AD,'NHS Region and Board'!$A$5,FALSE),0)</f>
        <v>15</v>
      </c>
      <c r="O9" s="147">
        <f>_xlfn.IFNA(VLOOKUP(CONCATENATE(O$7,$A9),'Data new Region'!$E:$AD,'NHS Region and Board'!$A$5,FALSE),0)</f>
        <v>15</v>
      </c>
      <c r="P9" s="157">
        <f>_xlfn.IFNA(VLOOKUP(CONCATENATE(P$7,$A9),'Data new Region'!$E:$AD,'NHS Region and Board'!$A$5,FALSE),0)</f>
        <v>1709</v>
      </c>
      <c r="Q9" s="147">
        <f>_xlfn.IFNA(VLOOKUP(CONCATENATE(Q$7,$A9),'Data new Region'!$E:$AD,'NHS Region and Board'!$A$5,FALSE),0)</f>
        <v>205</v>
      </c>
      <c r="R9" s="147">
        <f>_xlfn.IFNA(VLOOKUP(CONCATENATE(R$7,$A9),'Data new Region'!$E:$AD,'NHS Region and Board'!$A$5,FALSE),0)</f>
        <v>902</v>
      </c>
      <c r="S9" s="147">
        <f>_xlfn.IFNA(VLOOKUP(CONCATENATE(S$7,$A9),'Data new Region'!$E:$AD,'NHS Region and Board'!$A$5,FALSE),0)</f>
        <v>430</v>
      </c>
      <c r="T9" s="147">
        <f>_xlfn.IFNA(VLOOKUP(CONCATENATE(T$7,$A9),'Data new Region'!$E:$AD,'NHS Region and Board'!$A$5,FALSE),0)</f>
        <v>187</v>
      </c>
      <c r="U9" s="147">
        <f>_xlfn.IFNA(VLOOKUP(CONCATENATE(U$7,$A9),'Data new Region'!$E:$AD,'NHS Region and Board'!$A$5,FALSE),0)</f>
        <v>82</v>
      </c>
      <c r="V9" s="157">
        <f>_xlfn.IFNA(VLOOKUP(CONCATENATE(V$7,$A9),'Data new Region'!$E:$AD,'NHS Region and Board'!$A$5,FALSE),0)</f>
        <v>50</v>
      </c>
      <c r="W9" s="147">
        <f>_xlfn.IFNA(VLOOKUP(CONCATENATE(W$7,$A9),'Data new Region'!$E:$AD,'NHS Region and Board'!$A$5,FALSE),0)</f>
        <v>0</v>
      </c>
      <c r="X9" s="147">
        <f>_xlfn.IFNA(VLOOKUP(CONCATENATE(X$7,$A9),'Data new Region'!$E:$AD,'NHS Region and Board'!$A$5,FALSE),0)</f>
        <v>0</v>
      </c>
      <c r="Y9" s="147">
        <f>_xlfn.IFNA(VLOOKUP(CONCATENATE(Y$7,$A9),'Data new Region'!$E:$AD,'NHS Region and Board'!$A$5,FALSE),0)</f>
        <v>0</v>
      </c>
      <c r="Z9" s="147">
        <f>_xlfn.IFNA(VLOOKUP(CONCATENATE(Z$7,$A9),'Data new Region'!$E:$AD,'NHS Region and Board'!$A$5,FALSE),0)</f>
        <v>1</v>
      </c>
      <c r="AA9" s="147">
        <f>_xlfn.IFNA(VLOOKUP(CONCATENATE(AA$7,$A9),'Data new Region'!$E:$AD,'NHS Region and Board'!$A$5,FALSE),0)</f>
        <v>12</v>
      </c>
      <c r="AB9" s="147">
        <f>_xlfn.IFNA(VLOOKUP(CONCATENATE(AB$7,$A9),'Data new Region'!$E:$AD,'NHS Region and Board'!$A$5,FALSE),0)</f>
        <v>36</v>
      </c>
      <c r="AC9" s="147">
        <f>_xlfn.IFNA(VLOOKUP(CONCATENATE(AC$7,$A9),'Data new Region'!$E:$AD,'NHS Region and Board'!$A$5,FALSE),0)</f>
        <v>0</v>
      </c>
      <c r="AD9" s="149">
        <f>_xlfn.IFNA(VLOOKUP(CONCATENATE(AD$7,$A9),'Data new Region'!$E:$AD,'NHS Region and Board'!$A$5,FALSE),0)</f>
        <v>0</v>
      </c>
      <c r="AE9" s="271">
        <f>_xlfn.IFNA(VLOOKUP(CONCATENATE(AE$7,$A9),'Data new Region'!$E:$AD,'NHS Region and Board'!$A$5,FALSE),0)</f>
        <v>1</v>
      </c>
      <c r="AF9" s="148"/>
    </row>
    <row r="10" spans="1:33" s="76" customFormat="1" ht="18" x14ac:dyDescent="0.3">
      <c r="A10" s="260" t="s">
        <v>542</v>
      </c>
      <c r="B10" s="261"/>
      <c r="C10" s="184" t="s">
        <v>4122</v>
      </c>
      <c r="D10" s="157">
        <f>IF($A$4&gt;=13,_xlfn.IFNA(VLOOKUP(CONCATENATE(D$7,$A11),'Data new Region'!$E:$AD,'NHS Region and Board'!$A$5,FALSE),0),_xlfn.IFNA(VLOOKUP(CONCATENATE(D$7,$A$10),'Data new Region'!$E:$AC,'NHS Region and Board'!$A$5,FALSE),0))</f>
        <v>2791</v>
      </c>
      <c r="E10" s="157">
        <f>IF($A$4&gt;=13,_xlfn.IFNA(VLOOKUP(CONCATENATE(E$7,$A11),'Data new Region'!$E:$AD,'NHS Region and Board'!$A$5,FALSE),0),_xlfn.IFNA(VLOOKUP(CONCATENATE(E$7,$A$10),'Data new Region'!$E:$AC,'NHS Region and Board'!$A$5,FALSE),0))</f>
        <v>694</v>
      </c>
      <c r="F10" s="149">
        <f>IF($A$4&gt;=13,_xlfn.IFNA(VLOOKUP(CONCATENATE(F$7,$A11),'Data new Region'!$E:$AD,'NHS Region and Board'!$A$5,FALSE),0),_xlfn.IFNA(VLOOKUP(CONCATENATE(F$7,$A$10),'Data new Region'!$E:$AC,'NHS Region and Board'!$A$5,FALSE),0))</f>
        <v>44</v>
      </c>
      <c r="G10" s="149">
        <f>IF($A$4&gt;=13,_xlfn.IFNA(VLOOKUP(CONCATENATE(G$7,$A11),'Data new Region'!$E:$AD,'NHS Region and Board'!$A$5,FALSE),0),_xlfn.IFNA(VLOOKUP(CONCATENATE(G$7,$A$10),'Data new Region'!$E:$AC,'NHS Region and Board'!$A$5,FALSE),0))</f>
        <v>182</v>
      </c>
      <c r="H10" s="149">
        <f>IF($A$4&gt;=13,_xlfn.IFNA(VLOOKUP(CONCATENATE(H$7,$A11),'Data new Region'!$E:$AD,'NHS Region and Board'!$A$5,FALSE),0),_xlfn.IFNA(VLOOKUP(CONCATENATE(H$7,$A$10),'Data new Region'!$E:$AC,'NHS Region and Board'!$A$5,FALSE),0))</f>
        <v>486</v>
      </c>
      <c r="I10" s="157">
        <f>IF($A$4&gt;=13,_xlfn.IFNA(VLOOKUP(CONCATENATE(I$7,$A11),'Data new Region'!$E:$AD,'NHS Region and Board'!$A$5,FALSE),0),_xlfn.IFNA(VLOOKUP(CONCATENATE(I$7,$A$10),'Data new Region'!$E:$AC,'NHS Region and Board'!$A$5,FALSE),0))</f>
        <v>661</v>
      </c>
      <c r="J10" s="149">
        <f>IF($A$4&gt;=13,_xlfn.IFNA(VLOOKUP(CONCATENATE(J$7,$A11),'Data new Region'!$E:$AD,'NHS Region and Board'!$A$5,FALSE),0),_xlfn.IFNA(VLOOKUP(CONCATENATE(J$7,$A$10),'Data new Region'!$E:$AC,'NHS Region and Board'!$A$5,FALSE),0))</f>
        <v>146</v>
      </c>
      <c r="K10" s="149">
        <f>IF($A$4&gt;=13,_xlfn.IFNA(VLOOKUP(CONCATENATE(K$7,$A11),'Data new Region'!$E:$AD,'NHS Region and Board'!$A$5,FALSE),0),_xlfn.IFNA(VLOOKUP(CONCATENATE(K$7,$A$10),'Data new Region'!$E:$AC,'NHS Region and Board'!$A$5,FALSE),0))</f>
        <v>272</v>
      </c>
      <c r="L10" s="149">
        <f>IF($A$4&gt;=13,_xlfn.IFNA(VLOOKUP(CONCATENATE(L$7,$A11),'Data new Region'!$E:$AD,'NHS Region and Board'!$A$5,FALSE),0),_xlfn.IFNA(VLOOKUP(CONCATENATE(L$7,$A$10),'Data new Region'!$E:$AC,'NHS Region and Board'!$A$5,FALSE),0))</f>
        <v>11</v>
      </c>
      <c r="M10" s="149">
        <f>IF($A$4&gt;=13,_xlfn.IFNA(VLOOKUP(CONCATENATE(M$7,$A11),'Data new Region'!$E:$AD,'NHS Region and Board'!$A$5,FALSE),0),_xlfn.IFNA(VLOOKUP(CONCATENATE(M$7,$A$10),'Data new Region'!$E:$AC,'NHS Region and Board'!$A$5,FALSE),0))</f>
        <v>231</v>
      </c>
      <c r="N10" s="149">
        <f>IF($A$4&gt;=13,_xlfn.IFNA(VLOOKUP(CONCATENATE(N$7,$A11),'Data new Region'!$E:$AD,'NHS Region and Board'!$A$5,FALSE),0),_xlfn.IFNA(VLOOKUP(CONCATENATE(N$7,$A$10),'Data new Region'!$E:$AC,'NHS Region and Board'!$A$5,FALSE),0))</f>
        <v>4</v>
      </c>
      <c r="O10" s="149">
        <f>IF($A$4&gt;=13,_xlfn.IFNA(VLOOKUP(CONCATENATE(O$7,$A11),'Data new Region'!$E:$AD,'NHS Region and Board'!$A$5,FALSE),0),_xlfn.IFNA(VLOOKUP(CONCATENATE(O$7,$A$10),'Data new Region'!$E:$AC,'NHS Region and Board'!$A$5,FALSE),0))</f>
        <v>6</v>
      </c>
      <c r="P10" s="157">
        <f>IF($A$4&gt;=13,_xlfn.IFNA(VLOOKUP(CONCATENATE(P$7,$A11),'Data new Region'!$E:$AD,'NHS Region and Board'!$A$5,FALSE),0),_xlfn.IFNA(VLOOKUP(CONCATENATE(P$7,$A$10),'Data new Region'!$E:$AC,'NHS Region and Board'!$A$5,FALSE),0))</f>
        <v>1483</v>
      </c>
      <c r="Q10" s="149">
        <f>IF($A$4&gt;=13,_xlfn.IFNA(VLOOKUP(CONCATENATE(Q$7,$A11),'Data new Region'!$E:$AD,'NHS Region and Board'!$A$5,FALSE),0),_xlfn.IFNA(VLOOKUP(CONCATENATE(Q$7,$A$10),'Data new Region'!$E:$AC,'NHS Region and Board'!$A$5,FALSE),0))</f>
        <v>173</v>
      </c>
      <c r="R10" s="149">
        <f>IF($A$4&gt;=13,_xlfn.IFNA(VLOOKUP(CONCATENATE(R$7,$A11),'Data new Region'!$E:$AD,'NHS Region and Board'!$A$5,FALSE),0),_xlfn.IFNA(VLOOKUP(CONCATENATE(R$7,$A$10),'Data new Region'!$E:$AC,'NHS Region and Board'!$A$5,FALSE),0))</f>
        <v>780</v>
      </c>
      <c r="S10" s="149">
        <f>IF($A$4&gt;=13,_xlfn.IFNA(VLOOKUP(CONCATENATE(S$7,$A11),'Data new Region'!$E:$AD,'NHS Region and Board'!$A$5,FALSE),0),_xlfn.IFNA(VLOOKUP(CONCATENATE(S$7,$A$10),'Data new Region'!$E:$AC,'NHS Region and Board'!$A$5,FALSE),0))</f>
        <v>388</v>
      </c>
      <c r="T10" s="149">
        <f>IF($A$4&gt;=13,_xlfn.IFNA(VLOOKUP(CONCATENATE(T$7,$A11),'Data new Region'!$E:$AD,'NHS Region and Board'!$A$5,FALSE),0),_xlfn.IFNA(VLOOKUP(CONCATENATE(T$7,$A$10),'Data new Region'!$E:$AC,'NHS Region and Board'!$A$5,FALSE),0))</f>
        <v>153</v>
      </c>
      <c r="U10" s="149">
        <f>IF($A$4&gt;=13,_xlfn.IFNA(VLOOKUP(CONCATENATE(U$7,$A11),'Data new Region'!$E:$AD,'NHS Region and Board'!$A$5,FALSE),0),_xlfn.IFNA(VLOOKUP(CONCATENATE(U$7,$A$10),'Data new Region'!$E:$AC,'NHS Region and Board'!$A$5,FALSE),0))</f>
        <v>73</v>
      </c>
      <c r="V10" s="157">
        <f>IF($A$4&gt;=13,_xlfn.IFNA(VLOOKUP(CONCATENATE(V$7,$A11),'Data new Region'!$E:$AD,'NHS Region and Board'!$A$5,FALSE),0),_xlfn.IFNA(VLOOKUP(CONCATENATE(V$7,$A$10),'Data new Region'!$E:$AC,'NHS Region and Board'!$A$5,FALSE),0))</f>
        <v>0</v>
      </c>
      <c r="W10" s="149">
        <f>IF($A$4&gt;=13,_xlfn.IFNA(VLOOKUP(CONCATENATE(W$7,$A11),'Data new Region'!$E:$AD,'NHS Region and Board'!$A$5,FALSE),0),_xlfn.IFNA(VLOOKUP(CONCATENATE(W$7,$A$10),'Data new Region'!$E:$AC,'NHS Region and Board'!$A$5,FALSE),0))</f>
        <v>0</v>
      </c>
      <c r="X10" s="149">
        <f>IF($A$4&gt;=13,_xlfn.IFNA(VLOOKUP(CONCATENATE(X$7,$A11),'Data new Region'!$E:$AD,'NHS Region and Board'!$A$5,FALSE),0),_xlfn.IFNA(VLOOKUP(CONCATENATE(X$7,$A$10),'Data new Region'!$E:$AC,'NHS Region and Board'!$A$5,FALSE),0))</f>
        <v>0</v>
      </c>
      <c r="Y10" s="149">
        <f>IF($A$4&gt;=13,_xlfn.IFNA(VLOOKUP(CONCATENATE(Y$7,$A11),'Data new Region'!$E:$AD,'NHS Region and Board'!$A$5,FALSE),0),_xlfn.IFNA(VLOOKUP(CONCATENATE(Y$7,$A$10),'Data new Region'!$E:$AC,'NHS Region and Board'!$A$5,FALSE),0))</f>
        <v>0</v>
      </c>
      <c r="Z10" s="149">
        <f>IF($A$4&gt;=13,_xlfn.IFNA(VLOOKUP(CONCATENATE(Z$7,$A11),'Data new Region'!$E:$AD,'NHS Region and Board'!$A$5,FALSE),0),_xlfn.IFNA(VLOOKUP(CONCATENATE(Z$7,$A$10),'Data new Region'!$E:$AC,'NHS Region and Board'!$A$5,FALSE),0))</f>
        <v>0</v>
      </c>
      <c r="AA10" s="149">
        <f>IF($A$4&gt;=13,_xlfn.IFNA(VLOOKUP(CONCATENATE(AA$7,$A11),'Data new Region'!$E:$AD,'NHS Region and Board'!$A$5,FALSE),0),_xlfn.IFNA(VLOOKUP(CONCATENATE(AA$7,$A$10),'Data new Region'!$E:$AC,'NHS Region and Board'!$A$5,FALSE),0))</f>
        <v>0</v>
      </c>
      <c r="AB10" s="149">
        <f>IF($A$4&gt;=13,_xlfn.IFNA(VLOOKUP(CONCATENATE(AB$7,$A11),'Data new Region'!$E:$AD,'NHS Region and Board'!$A$5,FALSE),0),_xlfn.IFNA(VLOOKUP(CONCATENATE(AB$7,$A$10),'Data new Region'!$E:$AC,'NHS Region and Board'!$A$5,FALSE),0))</f>
        <v>0</v>
      </c>
      <c r="AC10" s="149">
        <f>IF($A$4&gt;=13,_xlfn.IFNA(VLOOKUP(CONCATENATE(AC$7,$A11),'Data new Region'!$E:$AD,'NHS Region and Board'!$A$5,FALSE),0),_xlfn.IFNA(VLOOKUP(CONCATENATE(AC$7,$A$10),'Data new Region'!$E:$AC,'NHS Region and Board'!$A$5,FALSE),0))</f>
        <v>0</v>
      </c>
      <c r="AD10" s="149">
        <f>IF($A$4&gt;=13,_xlfn.IFNA(VLOOKUP(CONCATENATE(AD$7,$A11),'Data new Region'!$E:$AD,'NHS Region and Board'!$A$5,FALSE),0),_xlfn.IFNA(VLOOKUP(CONCATENATE(AD$7,$A$10),'Data new Region'!$E:$AC,'NHS Region and Board'!$A$5,FALSE),0))</f>
        <v>0</v>
      </c>
      <c r="AE10" s="197">
        <f>IF($A$4&gt;=13,_xlfn.IFNA(VLOOKUP(CONCATENATE(AE$7,$A11),'Data new Region'!$E:$AD,'NHS Region and Board'!$A$5,FALSE),0),_xlfn.IFNA(VLOOKUP(CONCATENATE(AE$7,$A$10),'Data new Region'!$E:$AC,'NHS Region and Board'!$A$5,FALSE),0))</f>
        <v>0</v>
      </c>
      <c r="AF10" s="148"/>
    </row>
    <row r="11" spans="1:33" s="150" customFormat="1" ht="18" x14ac:dyDescent="0.3">
      <c r="A11" s="260" t="s">
        <v>1634</v>
      </c>
      <c r="B11" s="262"/>
      <c r="C11" s="185" t="s">
        <v>4123</v>
      </c>
      <c r="D11" s="158" t="str">
        <f>IF($A$4&gt;=13,"x",_xlfn.IFNA(VLOOKUP(CONCATENATE(D$7,$A11),'Data new Region'!$E:$AC,'NHS Region and Board'!$A$5,FALSE),0))</f>
        <v>x</v>
      </c>
      <c r="E11" s="158" t="str">
        <f>IF($A$4&gt;=13,"x",_xlfn.IFNA(VLOOKUP(CONCATENATE(E$7,$A11),'Data new Region'!$E:$AC,'NHS Region and Board'!$A$5,FALSE),0))</f>
        <v>x</v>
      </c>
      <c r="F11" s="151" t="str">
        <f>IF($A$4&gt;=13,"x",_xlfn.IFNA(VLOOKUP(CONCATENATE(F$7,$A11),'Data new Region'!$E:$AC,'NHS Region and Board'!$A$5,FALSE),0))</f>
        <v>x</v>
      </c>
      <c r="G11" s="151" t="str">
        <f>IF($A$4&gt;=13,"x",_xlfn.IFNA(VLOOKUP(CONCATENATE(G$7,$A11),'Data new Region'!$E:$AC,'NHS Region and Board'!$A$5,FALSE),0))</f>
        <v>x</v>
      </c>
      <c r="H11" s="151" t="str">
        <f>IF($A$4&gt;=13,"x",_xlfn.IFNA(VLOOKUP(CONCATENATE(H$7,$A11),'Data new Region'!$E:$AC,'NHS Region and Board'!$A$5,FALSE),0))</f>
        <v>x</v>
      </c>
      <c r="I11" s="158" t="str">
        <f>IF($A$4&gt;=13,"x",_xlfn.IFNA(VLOOKUP(CONCATENATE(I$7,$A11),'Data new Region'!$E:$AC,'NHS Region and Board'!$A$5,FALSE),0))</f>
        <v>x</v>
      </c>
      <c r="J11" s="151" t="str">
        <f>IF($A$4&gt;=13,"x",_xlfn.IFNA(VLOOKUP(CONCATENATE(J$7,$A11),'Data new Region'!$E:$AC,'NHS Region and Board'!$A$5,FALSE),0))</f>
        <v>x</v>
      </c>
      <c r="K11" s="151" t="str">
        <f>IF($A$4&gt;=13,"x",_xlfn.IFNA(VLOOKUP(CONCATENATE(K$7,$A11),'Data new Region'!$E:$AC,'NHS Region and Board'!$A$5,FALSE),0))</f>
        <v>x</v>
      </c>
      <c r="L11" s="151" t="str">
        <f>IF($A$4&gt;=13,"x",_xlfn.IFNA(VLOOKUP(CONCATENATE(L$7,$A11),'Data new Region'!$E:$AC,'NHS Region and Board'!$A$5,FALSE),0))</f>
        <v>x</v>
      </c>
      <c r="M11" s="151" t="str">
        <f>IF($A$4&gt;=13,"x",_xlfn.IFNA(VLOOKUP(CONCATENATE(M$7,$A11),'Data new Region'!$E:$AC,'NHS Region and Board'!$A$5,FALSE),0))</f>
        <v>x</v>
      </c>
      <c r="N11" s="151" t="str">
        <f>IF($A$4&gt;=13,"x",_xlfn.IFNA(VLOOKUP(CONCATENATE(N$7,$A11),'Data new Region'!$E:$AC,'NHS Region and Board'!$A$5,FALSE),0))</f>
        <v>x</v>
      </c>
      <c r="O11" s="151" t="str">
        <f>IF($A$4&gt;=13,"x",_xlfn.IFNA(VLOOKUP(CONCATENATE(O$7,$A11),'Data new Region'!$E:$AC,'NHS Region and Board'!$A$5,FALSE),0))</f>
        <v>x</v>
      </c>
      <c r="P11" s="158" t="str">
        <f>IF($A$4&gt;=13,"x",_xlfn.IFNA(VLOOKUP(CONCATENATE(P$7,$A11),'Data new Region'!$E:$AC,'NHS Region and Board'!$A$5,FALSE),0))</f>
        <v>x</v>
      </c>
      <c r="Q11" s="151" t="str">
        <f>IF($A$4&gt;=13,"x",_xlfn.IFNA(VLOOKUP(CONCATENATE(Q$7,$A11),'Data new Region'!$E:$AC,'NHS Region and Board'!$A$5,FALSE),0))</f>
        <v>x</v>
      </c>
      <c r="R11" s="151" t="str">
        <f>IF($A$4&gt;=13,"x",_xlfn.IFNA(VLOOKUP(CONCATENATE(R$7,$A11),'Data new Region'!$E:$AC,'NHS Region and Board'!$A$5,FALSE),0))</f>
        <v>x</v>
      </c>
      <c r="S11" s="151" t="str">
        <f>IF($A$4&gt;=13,"x",_xlfn.IFNA(VLOOKUP(CONCATENATE(S$7,$A11),'Data new Region'!$E:$AC,'NHS Region and Board'!$A$5,FALSE),0))</f>
        <v>x</v>
      </c>
      <c r="T11" s="151" t="str">
        <f>IF($A$4&gt;=13,"x",_xlfn.IFNA(VLOOKUP(CONCATENATE(T$7,$A11),'Data new Region'!$E:$AC,'NHS Region and Board'!$A$5,FALSE),0))</f>
        <v>x</v>
      </c>
      <c r="U11" s="151" t="str">
        <f>IF($A$4&gt;=13,"x",_xlfn.IFNA(VLOOKUP(CONCATENATE(U$7,$A11),'Data new Region'!$E:$AC,'NHS Region and Board'!$A$5,FALSE),0))</f>
        <v>x</v>
      </c>
      <c r="V11" s="158" t="str">
        <f>IF($A$4&gt;=13,"x",_xlfn.IFNA(VLOOKUP(CONCATENATE(V$7,$A11),'Data new Region'!$E:$AC,'NHS Region and Board'!$A$5,FALSE),0))</f>
        <v>x</v>
      </c>
      <c r="W11" s="151" t="str">
        <f>IF($A$4&gt;=13,"x",_xlfn.IFNA(VLOOKUP(CONCATENATE(W$7,$A11),'Data new Region'!$E:$AC,'NHS Region and Board'!$A$5,FALSE),0))</f>
        <v>x</v>
      </c>
      <c r="X11" s="151" t="str">
        <f>IF($A$4&gt;=13,"x",_xlfn.IFNA(VLOOKUP(CONCATENATE(X$7,$A11),'Data new Region'!$E:$AC,'NHS Region and Board'!$A$5,FALSE),0))</f>
        <v>x</v>
      </c>
      <c r="Y11" s="151" t="str">
        <f>IF($A$4&gt;=13,"x",_xlfn.IFNA(VLOOKUP(CONCATENATE(Y$7,$A11),'Data new Region'!$E:$AC,'NHS Region and Board'!$A$5,FALSE),0))</f>
        <v>x</v>
      </c>
      <c r="Z11" s="151" t="str">
        <f>IF($A$4&gt;=13,"x",_xlfn.IFNA(VLOOKUP(CONCATENATE(Z$7,$A11),'Data new Region'!$E:$AC,'NHS Region and Board'!$A$5,FALSE),0))</f>
        <v>x</v>
      </c>
      <c r="AA11" s="151" t="str">
        <f>IF($A$4&gt;=13,"x",_xlfn.IFNA(VLOOKUP(CONCATENATE(AA$7,$A11),'Data new Region'!$E:$AC,'NHS Region and Board'!$A$5,FALSE),0))</f>
        <v>x</v>
      </c>
      <c r="AB11" s="151" t="str">
        <f>IF($A$4&gt;=13,"x",_xlfn.IFNA(VLOOKUP(CONCATENATE(AB$7,$A11),'Data new Region'!$E:$AC,'NHS Region and Board'!$A$5,FALSE),0))</f>
        <v>x</v>
      </c>
      <c r="AC11" s="151" t="str">
        <f>IF($A$4&gt;=13,"x",_xlfn.IFNA(VLOOKUP(CONCATENATE(AC$7,$A11),'Data new Region'!$E:$AC,'NHS Region and Board'!$A$5,FALSE),0))</f>
        <v>x</v>
      </c>
      <c r="AD11" s="151" t="str">
        <f>IF($A$4&gt;=13,"x",_xlfn.IFNA(VLOOKUP(CONCATENATE(AD$7,$A11),'Data new Region'!$E:$AC,'NHS Region and Board'!$A$5,FALSE),0))</f>
        <v>x</v>
      </c>
      <c r="AE11" s="198" t="str">
        <f>IF($A$4&gt;=13,"x",_xlfn.IFNA(VLOOKUP(CONCATENATE(AE$7,$A11),'Data new Region'!$E:$AC,'NHS Region and Board'!$A$5,FALSE),0))</f>
        <v>x</v>
      </c>
      <c r="AF11" s="148"/>
      <c r="AG11" s="76"/>
    </row>
    <row r="12" spans="1:33" s="76" customFormat="1" ht="15" customHeight="1" x14ac:dyDescent="0.3">
      <c r="A12" s="260" t="s">
        <v>1635</v>
      </c>
      <c r="B12" s="261"/>
      <c r="C12" s="186" t="s">
        <v>1770</v>
      </c>
      <c r="D12" s="158">
        <f>_xlfn.IFNA(VLOOKUP(CONCATENATE(D$7,$A12),'Data new Region'!$E:$AD,'NHS Region and Board'!$A$5,FALSE),0)</f>
        <v>2581</v>
      </c>
      <c r="E12" s="158">
        <f>_xlfn.IFNA(VLOOKUP(CONCATENATE(E$7,$A12),'Data new Region'!$E:$AD,'NHS Region and Board'!$A$5,FALSE),0)</f>
        <v>653</v>
      </c>
      <c r="F12" s="151">
        <f>_xlfn.IFNA(VLOOKUP(CONCATENATE(F$7,$A12),'Data new Region'!$E:$AD,'NHS Region and Board'!$A$5,FALSE),0)</f>
        <v>44</v>
      </c>
      <c r="G12" s="151">
        <f>_xlfn.IFNA(VLOOKUP(CONCATENATE(G$7,$A12),'Data new Region'!$E:$AD,'NHS Region and Board'!$A$5,FALSE),0)</f>
        <v>168</v>
      </c>
      <c r="H12" s="151">
        <f>_xlfn.IFNA(VLOOKUP(CONCATENATE(H$7,$A12),'Data new Region'!$E:$AD,'NHS Region and Board'!$A$5,FALSE),0)</f>
        <v>459</v>
      </c>
      <c r="I12" s="158">
        <f>_xlfn.IFNA(VLOOKUP(CONCATENATE(I$7,$A12),'Data new Region'!$E:$AD,'NHS Region and Board'!$A$5,FALSE),0)</f>
        <v>584</v>
      </c>
      <c r="J12" s="151">
        <f>_xlfn.IFNA(VLOOKUP(CONCATENATE(J$7,$A12),'Data new Region'!$E:$AD,'NHS Region and Board'!$A$5,FALSE),0)</f>
        <v>129</v>
      </c>
      <c r="K12" s="151">
        <f>_xlfn.IFNA(VLOOKUP(CONCATENATE(K$7,$A12),'Data new Region'!$E:$AD,'NHS Region and Board'!$A$5,FALSE),0)</f>
        <v>236</v>
      </c>
      <c r="L12" s="151">
        <f>_xlfn.IFNA(VLOOKUP(CONCATENATE(L$7,$A12),'Data new Region'!$E:$AD,'NHS Region and Board'!$A$5,FALSE),0)</f>
        <v>10</v>
      </c>
      <c r="M12" s="151">
        <f>_xlfn.IFNA(VLOOKUP(CONCATENATE(M$7,$A12),'Data new Region'!$E:$AD,'NHS Region and Board'!$A$5,FALSE),0)</f>
        <v>208</v>
      </c>
      <c r="N12" s="151">
        <f>_xlfn.IFNA(VLOOKUP(CONCATENATE(N$7,$A12),'Data new Region'!$E:$AD,'NHS Region and Board'!$A$5,FALSE),0)</f>
        <v>2</v>
      </c>
      <c r="O12" s="151">
        <f>_xlfn.IFNA(VLOOKUP(CONCATENATE(O$7,$A12),'Data new Region'!$E:$AD,'NHS Region and Board'!$A$5,FALSE),0)</f>
        <v>6</v>
      </c>
      <c r="P12" s="158">
        <f>_xlfn.IFNA(VLOOKUP(CONCATENATE(P$7,$A12),'Data new Region'!$E:$AD,'NHS Region and Board'!$A$5,FALSE),0)</f>
        <v>1389</v>
      </c>
      <c r="Q12" s="151">
        <f>_xlfn.IFNA(VLOOKUP(CONCATENATE(Q$7,$A12),'Data new Region'!$E:$AD,'NHS Region and Board'!$A$5,FALSE),0)</f>
        <v>158</v>
      </c>
      <c r="R12" s="151">
        <f>_xlfn.IFNA(VLOOKUP(CONCATENATE(R$7,$A12),'Data new Region'!$E:$AD,'NHS Region and Board'!$A$5,FALSE),0)</f>
        <v>744</v>
      </c>
      <c r="S12" s="151">
        <f>_xlfn.IFNA(VLOOKUP(CONCATENATE(S$7,$A12),'Data new Region'!$E:$AD,'NHS Region and Board'!$A$5,FALSE),0)</f>
        <v>362</v>
      </c>
      <c r="T12" s="151">
        <f>_xlfn.IFNA(VLOOKUP(CONCATENATE(T$7,$A12),'Data new Region'!$E:$AD,'NHS Region and Board'!$A$5,FALSE),0)</f>
        <v>141</v>
      </c>
      <c r="U12" s="151">
        <f>_xlfn.IFNA(VLOOKUP(CONCATENATE(U$7,$A12),'Data new Region'!$E:$AD,'NHS Region and Board'!$A$5,FALSE),0)</f>
        <v>65</v>
      </c>
      <c r="V12" s="158">
        <f>_xlfn.IFNA(VLOOKUP(CONCATENATE(V$7,$A12),'Data new Region'!$E:$AD,'NHS Region and Board'!$A$5,FALSE),0)</f>
        <v>0</v>
      </c>
      <c r="W12" s="151">
        <f>_xlfn.IFNA(VLOOKUP(CONCATENATE(W$7,$A12),'Data new Region'!$E:$AD,'NHS Region and Board'!$A$5,FALSE),0)</f>
        <v>0</v>
      </c>
      <c r="X12" s="151">
        <f>_xlfn.IFNA(VLOOKUP(CONCATENATE(X$7,$A12),'Data new Region'!$E:$AD,'NHS Region and Board'!$A$5,FALSE),0)</f>
        <v>0</v>
      </c>
      <c r="Y12" s="151">
        <f>_xlfn.IFNA(VLOOKUP(CONCATENATE(Y$7,$A12),'Data new Region'!$E:$AD,'NHS Region and Board'!$A$5,FALSE),0)</f>
        <v>0</v>
      </c>
      <c r="Z12" s="151">
        <f>_xlfn.IFNA(VLOOKUP(CONCATENATE(Z$7,$A12),'Data new Region'!$E:$AD,'NHS Region and Board'!$A$5,FALSE),0)</f>
        <v>0</v>
      </c>
      <c r="AA12" s="151">
        <f>_xlfn.IFNA(VLOOKUP(CONCATENATE(AA$7,$A12),'Data new Region'!$E:$AD,'NHS Region and Board'!$A$5,FALSE),0)</f>
        <v>0</v>
      </c>
      <c r="AB12" s="151">
        <f>_xlfn.IFNA(VLOOKUP(CONCATENATE(AB$7,$A12),'Data new Region'!$E:$AD,'NHS Region and Board'!$A$5,FALSE),0)</f>
        <v>0</v>
      </c>
      <c r="AC12" s="151">
        <f>_xlfn.IFNA(VLOOKUP(CONCATENATE(AC$7,$A12),'Data new Region'!$E:$AD,'NHS Region and Board'!$A$5,FALSE),0)</f>
        <v>0</v>
      </c>
      <c r="AD12" s="151">
        <f>_xlfn.IFNA(VLOOKUP(CONCATENATE(AD$7,$A12),'Data new Region'!$E:$AD,'NHS Region and Board'!$A$5,FALSE),0)</f>
        <v>0</v>
      </c>
      <c r="AE12" s="198">
        <f>_xlfn.IFNA(VLOOKUP(CONCATENATE(AE$7,$A12),'Data new Region'!$E:$AD,'NHS Region and Board'!$A$5,FALSE),0)</f>
        <v>0</v>
      </c>
      <c r="AF12" s="148"/>
    </row>
    <row r="13" spans="1:33" s="76" customFormat="1" ht="15" customHeight="1" x14ac:dyDescent="0.3">
      <c r="A13" s="260" t="s">
        <v>1636</v>
      </c>
      <c r="B13" s="261"/>
      <c r="C13" s="186" t="s">
        <v>1771</v>
      </c>
      <c r="D13" s="158">
        <f>_xlfn.IFNA(VLOOKUP(CONCATENATE(D$7,$A13),'Data new Region'!$E:$AD,'NHS Region and Board'!$A$5,FALSE),0)</f>
        <v>72</v>
      </c>
      <c r="E13" s="158">
        <f>_xlfn.IFNA(VLOOKUP(CONCATENATE(E$7,$A13),'Data new Region'!$E:$AD,'NHS Region and Board'!$A$5,FALSE),0)</f>
        <v>15</v>
      </c>
      <c r="F13" s="151">
        <f>_xlfn.IFNA(VLOOKUP(CONCATENATE(F$7,$A13),'Data new Region'!$E:$AD,'NHS Region and Board'!$A$5,FALSE),0)</f>
        <v>0</v>
      </c>
      <c r="G13" s="151">
        <f>_xlfn.IFNA(VLOOKUP(CONCATENATE(G$7,$A13),'Data new Region'!$E:$AD,'NHS Region and Board'!$A$5,FALSE),0)</f>
        <v>6</v>
      </c>
      <c r="H13" s="151">
        <f>_xlfn.IFNA(VLOOKUP(CONCATENATE(H$7,$A13),'Data new Region'!$E:$AD,'NHS Region and Board'!$A$5,FALSE),0)</f>
        <v>9</v>
      </c>
      <c r="I13" s="158">
        <f>_xlfn.IFNA(VLOOKUP(CONCATENATE(I$7,$A13),'Data new Region'!$E:$AD,'NHS Region and Board'!$A$5,FALSE),0)</f>
        <v>31</v>
      </c>
      <c r="J13" s="151">
        <f>_xlfn.IFNA(VLOOKUP(CONCATENATE(J$7,$A13),'Data new Region'!$E:$AD,'NHS Region and Board'!$A$5,FALSE),0)</f>
        <v>8</v>
      </c>
      <c r="K13" s="151">
        <f>_xlfn.IFNA(VLOOKUP(CONCATENATE(K$7,$A13),'Data new Region'!$E:$AD,'NHS Region and Board'!$A$5,FALSE),0)</f>
        <v>20</v>
      </c>
      <c r="L13" s="151">
        <f>_xlfn.IFNA(VLOOKUP(CONCATENATE(L$7,$A13),'Data new Region'!$E:$AD,'NHS Region and Board'!$A$5,FALSE),0)</f>
        <v>0</v>
      </c>
      <c r="M13" s="151">
        <f>_xlfn.IFNA(VLOOKUP(CONCATENATE(M$7,$A13),'Data new Region'!$E:$AD,'NHS Region and Board'!$A$5,FALSE),0)</f>
        <v>3</v>
      </c>
      <c r="N13" s="151">
        <f>_xlfn.IFNA(VLOOKUP(CONCATENATE(N$7,$A13),'Data new Region'!$E:$AD,'NHS Region and Board'!$A$5,FALSE),0)</f>
        <v>2</v>
      </c>
      <c r="O13" s="151">
        <f>_xlfn.IFNA(VLOOKUP(CONCATENATE(O$7,$A13),'Data new Region'!$E:$AD,'NHS Region and Board'!$A$5,FALSE),0)</f>
        <v>0</v>
      </c>
      <c r="P13" s="158">
        <f>_xlfn.IFNA(VLOOKUP(CONCATENATE(P$7,$A13),'Data new Region'!$E:$AD,'NHS Region and Board'!$A$5,FALSE),0)</f>
        <v>28</v>
      </c>
      <c r="Q13" s="151">
        <f>_xlfn.IFNA(VLOOKUP(CONCATENATE(Q$7,$A13),'Data new Region'!$E:$AD,'NHS Region and Board'!$A$5,FALSE),0)</f>
        <v>0</v>
      </c>
      <c r="R13" s="151">
        <f>_xlfn.IFNA(VLOOKUP(CONCATENATE(R$7,$A13),'Data new Region'!$E:$AD,'NHS Region and Board'!$A$5,FALSE),0)</f>
        <v>16</v>
      </c>
      <c r="S13" s="151">
        <f>_xlfn.IFNA(VLOOKUP(CONCATENATE(S$7,$A13),'Data new Region'!$E:$AD,'NHS Region and Board'!$A$5,FALSE),0)</f>
        <v>11</v>
      </c>
      <c r="T13" s="151">
        <f>_xlfn.IFNA(VLOOKUP(CONCATENATE(T$7,$A13),'Data new Region'!$E:$AD,'NHS Region and Board'!$A$5,FALSE),0)</f>
        <v>1</v>
      </c>
      <c r="U13" s="151">
        <f>_xlfn.IFNA(VLOOKUP(CONCATENATE(U$7,$A13),'Data new Region'!$E:$AD,'NHS Region and Board'!$A$5,FALSE),0)</f>
        <v>0</v>
      </c>
      <c r="V13" s="158">
        <f>_xlfn.IFNA(VLOOKUP(CONCATENATE(V$7,$A13),'Data new Region'!$E:$AD,'NHS Region and Board'!$A$5,FALSE),0)</f>
        <v>0</v>
      </c>
      <c r="W13" s="151">
        <f>_xlfn.IFNA(VLOOKUP(CONCATENATE(W$7,$A13),'Data new Region'!$E:$AD,'NHS Region and Board'!$A$5,FALSE),0)</f>
        <v>0</v>
      </c>
      <c r="X13" s="151">
        <f>_xlfn.IFNA(VLOOKUP(CONCATENATE(X$7,$A13),'Data new Region'!$E:$AD,'NHS Region and Board'!$A$5,FALSE),0)</f>
        <v>0</v>
      </c>
      <c r="Y13" s="151">
        <f>_xlfn.IFNA(VLOOKUP(CONCATENATE(Y$7,$A13),'Data new Region'!$E:$AD,'NHS Region and Board'!$A$5,FALSE),0)</f>
        <v>0</v>
      </c>
      <c r="Z13" s="151">
        <f>_xlfn.IFNA(VLOOKUP(CONCATENATE(Z$7,$A13),'Data new Region'!$E:$AD,'NHS Region and Board'!$A$5,FALSE),0)</f>
        <v>0</v>
      </c>
      <c r="AA13" s="151">
        <f>_xlfn.IFNA(VLOOKUP(CONCATENATE(AA$7,$A13),'Data new Region'!$E:$AD,'NHS Region and Board'!$A$5,FALSE),0)</f>
        <v>0</v>
      </c>
      <c r="AB13" s="151">
        <f>_xlfn.IFNA(VLOOKUP(CONCATENATE(AB$7,$A13),'Data new Region'!$E:$AD,'NHS Region and Board'!$A$5,FALSE),0)</f>
        <v>0</v>
      </c>
      <c r="AC13" s="151">
        <f>_xlfn.IFNA(VLOOKUP(CONCATENATE(AC$7,$A13),'Data new Region'!$E:$AD,'NHS Region and Board'!$A$5,FALSE),0)</f>
        <v>0</v>
      </c>
      <c r="AD13" s="151">
        <f>_xlfn.IFNA(VLOOKUP(CONCATENATE(AD$7,$A13),'Data new Region'!$E:$AD,'NHS Region and Board'!$A$5,FALSE),0)</f>
        <v>0</v>
      </c>
      <c r="AE13" s="198">
        <f>_xlfn.IFNA(VLOOKUP(CONCATENATE(AE$7,$A13),'Data new Region'!$E:$AD,'NHS Region and Board'!$A$5,FALSE),0)</f>
        <v>0</v>
      </c>
      <c r="AF13" s="148"/>
    </row>
    <row r="14" spans="1:33" s="76" customFormat="1" ht="15" customHeight="1" x14ac:dyDescent="0.3">
      <c r="A14" s="260" t="s">
        <v>1637</v>
      </c>
      <c r="B14" s="261"/>
      <c r="C14" s="186" t="s">
        <v>1772</v>
      </c>
      <c r="D14" s="158">
        <f>_xlfn.IFNA(VLOOKUP(CONCATENATE(D$7,$A14),'Data new Region'!$E:$AD,'NHS Region and Board'!$A$5,FALSE),0)</f>
        <v>149</v>
      </c>
      <c r="E14" s="158">
        <f>_xlfn.IFNA(VLOOKUP(CONCATENATE(E$7,$A14),'Data new Region'!$E:$AD,'NHS Region and Board'!$A$5,FALSE),0)</f>
        <v>26</v>
      </c>
      <c r="F14" s="151">
        <f>_xlfn.IFNA(VLOOKUP(CONCATENATE(F$7,$A14),'Data new Region'!$E:$AD,'NHS Region and Board'!$A$5,FALSE),0)</f>
        <v>0</v>
      </c>
      <c r="G14" s="151">
        <f>_xlfn.IFNA(VLOOKUP(CONCATENATE(G$7,$A14),'Data new Region'!$E:$AD,'NHS Region and Board'!$A$5,FALSE),0)</f>
        <v>8</v>
      </c>
      <c r="H14" s="151">
        <f>_xlfn.IFNA(VLOOKUP(CONCATENATE(H$7,$A14),'Data new Region'!$E:$AD,'NHS Region and Board'!$A$5,FALSE),0)</f>
        <v>18</v>
      </c>
      <c r="I14" s="158">
        <f>_xlfn.IFNA(VLOOKUP(CONCATENATE(I$7,$A14),'Data new Region'!$E:$AD,'NHS Region and Board'!$A$5,FALSE),0)</f>
        <v>47</v>
      </c>
      <c r="J14" s="151">
        <f>_xlfn.IFNA(VLOOKUP(CONCATENATE(J$7,$A14),'Data new Region'!$E:$AD,'NHS Region and Board'!$A$5,FALSE),0)</f>
        <v>9</v>
      </c>
      <c r="K14" s="151">
        <f>_xlfn.IFNA(VLOOKUP(CONCATENATE(K$7,$A14),'Data new Region'!$E:$AD,'NHS Region and Board'!$A$5,FALSE),0)</f>
        <v>17</v>
      </c>
      <c r="L14" s="151">
        <f>_xlfn.IFNA(VLOOKUP(CONCATENATE(L$7,$A14),'Data new Region'!$E:$AD,'NHS Region and Board'!$A$5,FALSE),0)</f>
        <v>1</v>
      </c>
      <c r="M14" s="151">
        <f>_xlfn.IFNA(VLOOKUP(CONCATENATE(M$7,$A14),'Data new Region'!$E:$AD,'NHS Region and Board'!$A$5,FALSE),0)</f>
        <v>20</v>
      </c>
      <c r="N14" s="151">
        <f>_xlfn.IFNA(VLOOKUP(CONCATENATE(N$7,$A14),'Data new Region'!$E:$AD,'NHS Region and Board'!$A$5,FALSE),0)</f>
        <v>0</v>
      </c>
      <c r="O14" s="151">
        <f>_xlfn.IFNA(VLOOKUP(CONCATENATE(O$7,$A14),'Data new Region'!$E:$AD,'NHS Region and Board'!$A$5,FALSE),0)</f>
        <v>0</v>
      </c>
      <c r="P14" s="158">
        <f>_xlfn.IFNA(VLOOKUP(CONCATENATE(P$7,$A14),'Data new Region'!$E:$AD,'NHS Region and Board'!$A$5,FALSE),0)</f>
        <v>75</v>
      </c>
      <c r="Q14" s="151">
        <f>_xlfn.IFNA(VLOOKUP(CONCATENATE(Q$7,$A14),'Data new Region'!$E:$AD,'NHS Region and Board'!$A$5,FALSE),0)</f>
        <v>15</v>
      </c>
      <c r="R14" s="151">
        <f>_xlfn.IFNA(VLOOKUP(CONCATENATE(R$7,$A14),'Data new Region'!$E:$AD,'NHS Region and Board'!$A$5,FALSE),0)</f>
        <v>25</v>
      </c>
      <c r="S14" s="151">
        <f>_xlfn.IFNA(VLOOKUP(CONCATENATE(S$7,$A14),'Data new Region'!$E:$AD,'NHS Region and Board'!$A$5,FALSE),0)</f>
        <v>16</v>
      </c>
      <c r="T14" s="151">
        <f>_xlfn.IFNA(VLOOKUP(CONCATENATE(T$7,$A14),'Data new Region'!$E:$AD,'NHS Region and Board'!$A$5,FALSE),0)</f>
        <v>11</v>
      </c>
      <c r="U14" s="151">
        <f>_xlfn.IFNA(VLOOKUP(CONCATENATE(U$7,$A14),'Data new Region'!$E:$AD,'NHS Region and Board'!$A$5,FALSE),0)</f>
        <v>8</v>
      </c>
      <c r="V14" s="158">
        <f>_xlfn.IFNA(VLOOKUP(CONCATENATE(V$7,$A14),'Data new Region'!$E:$AD,'NHS Region and Board'!$A$5,FALSE),0)</f>
        <v>0</v>
      </c>
      <c r="W14" s="151">
        <f>_xlfn.IFNA(VLOOKUP(CONCATENATE(W$7,$A14),'Data new Region'!$E:$AD,'NHS Region and Board'!$A$5,FALSE),0)</f>
        <v>0</v>
      </c>
      <c r="X14" s="151">
        <f>_xlfn.IFNA(VLOOKUP(CONCATENATE(X$7,$A14),'Data new Region'!$E:$AD,'NHS Region and Board'!$A$5,FALSE),0)</f>
        <v>0</v>
      </c>
      <c r="Y14" s="151">
        <f>_xlfn.IFNA(VLOOKUP(CONCATENATE(Y$7,$A14),'Data new Region'!$E:$AD,'NHS Region and Board'!$A$5,FALSE),0)</f>
        <v>0</v>
      </c>
      <c r="Z14" s="151">
        <f>_xlfn.IFNA(VLOOKUP(CONCATENATE(Z$7,$A14),'Data new Region'!$E:$AD,'NHS Region and Board'!$A$5,FALSE),0)</f>
        <v>0</v>
      </c>
      <c r="AA14" s="151">
        <f>_xlfn.IFNA(VLOOKUP(CONCATENATE(AA$7,$A14),'Data new Region'!$E:$AD,'NHS Region and Board'!$A$5,FALSE),0)</f>
        <v>0</v>
      </c>
      <c r="AB14" s="151">
        <f>_xlfn.IFNA(VLOOKUP(CONCATENATE(AB$7,$A14),'Data new Region'!$E:$AD,'NHS Region and Board'!$A$5,FALSE),0)</f>
        <v>0</v>
      </c>
      <c r="AC14" s="151">
        <f>_xlfn.IFNA(VLOOKUP(CONCATENATE(AC$7,$A14),'Data new Region'!$E:$AD,'NHS Region and Board'!$A$5,FALSE),0)</f>
        <v>0</v>
      </c>
      <c r="AD14" s="151">
        <f>_xlfn.IFNA(VLOOKUP(CONCATENATE(AD$7,$A14),'Data new Region'!$E:$AD,'NHS Region and Board'!$A$5,FALSE),0)</f>
        <v>0</v>
      </c>
      <c r="AE14" s="198">
        <f>_xlfn.IFNA(VLOOKUP(CONCATENATE(AE$7,$A14),'Data new Region'!$E:$AD,'NHS Region and Board'!$A$5,FALSE),0)</f>
        <v>0</v>
      </c>
      <c r="AF14" s="148"/>
    </row>
    <row r="15" spans="1:33" s="76" customFormat="1" ht="18" x14ac:dyDescent="0.3">
      <c r="A15" s="260" t="s">
        <v>1638</v>
      </c>
      <c r="B15" s="261"/>
      <c r="C15" s="185" t="s">
        <v>4124</v>
      </c>
      <c r="D15" s="158" t="str">
        <f>IF($A$4&gt;=13,"x",_xlfn.IFNA(VLOOKUP(CONCATENATE(D$7,$A15),'Data new Region'!$E:$AC,'NHS Region and Board'!$A$5,FALSE),0))</f>
        <v>x</v>
      </c>
      <c r="E15" s="158" t="str">
        <f>IF($A$4&gt;=13,"x",_xlfn.IFNA(VLOOKUP(CONCATENATE(E$7,$A15),'Data new Region'!$E:$AC,'NHS Region and Board'!$A$5,FALSE),0))</f>
        <v>x</v>
      </c>
      <c r="F15" s="151" t="str">
        <f>IF($A$4&gt;=13,"x",_xlfn.IFNA(VLOOKUP(CONCATENATE(F$7,$A15),'Data new Region'!$E:$AC,'NHS Region and Board'!$A$5,FALSE),0))</f>
        <v>x</v>
      </c>
      <c r="G15" s="151" t="str">
        <f>IF($A$4&gt;=13,"x",_xlfn.IFNA(VLOOKUP(CONCATENATE(G$7,$A15),'Data new Region'!$E:$AC,'NHS Region and Board'!$A$5,FALSE),0))</f>
        <v>x</v>
      </c>
      <c r="H15" s="151" t="str">
        <f>IF($A$4&gt;=13,"x",_xlfn.IFNA(VLOOKUP(CONCATENATE(H$7,$A15),'Data new Region'!$E:$AC,'NHS Region and Board'!$A$5,FALSE),0))</f>
        <v>x</v>
      </c>
      <c r="I15" s="158" t="str">
        <f>IF($A$4&gt;=13,"x",_xlfn.IFNA(VLOOKUP(CONCATENATE(I$7,$A15),'Data new Region'!$E:$AC,'NHS Region and Board'!$A$5,FALSE),0))</f>
        <v>x</v>
      </c>
      <c r="J15" s="151" t="str">
        <f>IF($A$4&gt;=13,"x",_xlfn.IFNA(VLOOKUP(CONCATENATE(J$7,$A15),'Data new Region'!$E:$AC,'NHS Region and Board'!$A$5,FALSE),0))</f>
        <v>x</v>
      </c>
      <c r="K15" s="151" t="str">
        <f>IF($A$4&gt;=13,"x",_xlfn.IFNA(VLOOKUP(CONCATENATE(K$7,$A15),'Data new Region'!$E:$AC,'NHS Region and Board'!$A$5,FALSE),0))</f>
        <v>x</v>
      </c>
      <c r="L15" s="151" t="str">
        <f>IF($A$4&gt;=13,"x",_xlfn.IFNA(VLOOKUP(CONCATENATE(L$7,$A15),'Data new Region'!$E:$AC,'NHS Region and Board'!$A$5,FALSE),0))</f>
        <v>x</v>
      </c>
      <c r="M15" s="151" t="str">
        <f>IF($A$4&gt;=13,"x",_xlfn.IFNA(VLOOKUP(CONCATENATE(M$7,$A15),'Data new Region'!$E:$AC,'NHS Region and Board'!$A$5,FALSE),0))</f>
        <v>x</v>
      </c>
      <c r="N15" s="151" t="str">
        <f>IF($A$4&gt;=13,"x",_xlfn.IFNA(VLOOKUP(CONCATENATE(N$7,$A15),'Data new Region'!$E:$AC,'NHS Region and Board'!$A$5,FALSE),0))</f>
        <v>x</v>
      </c>
      <c r="O15" s="151" t="str">
        <f>IF($A$4&gt;=13,"x",_xlfn.IFNA(VLOOKUP(CONCATENATE(O$7,$A15),'Data new Region'!$E:$AC,'NHS Region and Board'!$A$5,FALSE),0))</f>
        <v>x</v>
      </c>
      <c r="P15" s="158" t="str">
        <f>IF($A$4&gt;=13,"x",_xlfn.IFNA(VLOOKUP(CONCATENATE(P$7,$A15),'Data new Region'!$E:$AC,'NHS Region and Board'!$A$5,FALSE),0))</f>
        <v>x</v>
      </c>
      <c r="Q15" s="151" t="str">
        <f>IF($A$4&gt;=13,"x",_xlfn.IFNA(VLOOKUP(CONCATENATE(Q$7,$A15),'Data new Region'!$E:$AC,'NHS Region and Board'!$A$5,FALSE),0))</f>
        <v>x</v>
      </c>
      <c r="R15" s="151" t="str">
        <f>IF($A$4&gt;=13,"x",_xlfn.IFNA(VLOOKUP(CONCATENATE(R$7,$A15),'Data new Region'!$E:$AC,'NHS Region and Board'!$A$5,FALSE),0))</f>
        <v>x</v>
      </c>
      <c r="S15" s="151" t="str">
        <f>IF($A$4&gt;=13,"x",_xlfn.IFNA(VLOOKUP(CONCATENATE(S$7,$A15),'Data new Region'!$E:$AC,'NHS Region and Board'!$A$5,FALSE),0))</f>
        <v>x</v>
      </c>
      <c r="T15" s="151" t="str">
        <f>IF($A$4&gt;=13,"x",_xlfn.IFNA(VLOOKUP(CONCATENATE(T$7,$A15),'Data new Region'!$E:$AC,'NHS Region and Board'!$A$5,FALSE),0))</f>
        <v>x</v>
      </c>
      <c r="U15" s="151" t="str">
        <f>IF($A$4&gt;=13,"x",_xlfn.IFNA(VLOOKUP(CONCATENATE(U$7,$A15),'Data new Region'!$E:$AC,'NHS Region and Board'!$A$5,FALSE),0))</f>
        <v>x</v>
      </c>
      <c r="V15" s="158" t="str">
        <f>IF($A$4&gt;=13,"x",_xlfn.IFNA(VLOOKUP(CONCATENATE(V$7,$A15),'Data new Region'!$E:$AC,'NHS Region and Board'!$A$5,FALSE),0))</f>
        <v>x</v>
      </c>
      <c r="W15" s="151" t="str">
        <f>IF($A$4&gt;=13,"x",_xlfn.IFNA(VLOOKUP(CONCATENATE(W$7,$A15),'Data new Region'!$E:$AC,'NHS Region and Board'!$A$5,FALSE),0))</f>
        <v>x</v>
      </c>
      <c r="X15" s="151" t="str">
        <f>IF($A$4&gt;=13,"x",_xlfn.IFNA(VLOOKUP(CONCATENATE(X$7,$A15),'Data new Region'!$E:$AC,'NHS Region and Board'!$A$5,FALSE),0))</f>
        <v>x</v>
      </c>
      <c r="Y15" s="151" t="str">
        <f>IF($A$4&gt;=13,"x",_xlfn.IFNA(VLOOKUP(CONCATENATE(Y$7,$A15),'Data new Region'!$E:$AC,'NHS Region and Board'!$A$5,FALSE),0))</f>
        <v>x</v>
      </c>
      <c r="Z15" s="151" t="str">
        <f>IF($A$4&gt;=13,"x",_xlfn.IFNA(VLOOKUP(CONCATENATE(Z$7,$A15),'Data new Region'!$E:$AC,'NHS Region and Board'!$A$5,FALSE),0))</f>
        <v>x</v>
      </c>
      <c r="AA15" s="151" t="str">
        <f>IF($A$4&gt;=13,"x",_xlfn.IFNA(VLOOKUP(CONCATENATE(AA$7,$A15),'Data new Region'!$E:$AC,'NHS Region and Board'!$A$5,FALSE),0))</f>
        <v>x</v>
      </c>
      <c r="AB15" s="151" t="str">
        <f>IF($A$4&gt;=13,"x",_xlfn.IFNA(VLOOKUP(CONCATENATE(AB$7,$A15),'Data new Region'!$E:$AC,'NHS Region and Board'!$A$5,FALSE),0))</f>
        <v>x</v>
      </c>
      <c r="AC15" s="151" t="str">
        <f>IF($A$4&gt;=13,"x",_xlfn.IFNA(VLOOKUP(CONCATENATE(AC$7,$A15),'Data new Region'!$E:$AC,'NHS Region and Board'!$A$5,FALSE),0))</f>
        <v>x</v>
      </c>
      <c r="AD15" s="151" t="str">
        <f>IF($A$4&gt;=13,"x",_xlfn.IFNA(VLOOKUP(CONCATENATE(AD$7,$A15),'Data new Region'!$E:$AC,'NHS Region and Board'!$A$5,FALSE),0))</f>
        <v>x</v>
      </c>
      <c r="AE15" s="198" t="str">
        <f>IF($A$4&gt;=13,"x",_xlfn.IFNA(VLOOKUP(CONCATENATE(AE$7,$A15),'Data new Region'!$E:$AC,'NHS Region and Board'!$A$5,FALSE),0))</f>
        <v>x</v>
      </c>
      <c r="AF15" s="148"/>
    </row>
    <row r="16" spans="1:33" s="152" customFormat="1" ht="18" x14ac:dyDescent="0.3">
      <c r="A16" s="263" t="s">
        <v>1640</v>
      </c>
      <c r="B16" s="261"/>
      <c r="C16" s="184" t="s">
        <v>4125</v>
      </c>
      <c r="D16" s="158" t="str">
        <f>IF($A$4&gt;=13,"x",_xlfn.IFNA(VLOOKUP(CONCATENATE(D$7,$A16),'Data new Region'!$E:$AC,'NHS Region and Board'!$A$5,FALSE),0))</f>
        <v>x</v>
      </c>
      <c r="E16" s="158" t="str">
        <f>IF($A$4&gt;=13,"x",_xlfn.IFNA(VLOOKUP(CONCATENATE(E$7,$A16),'Data new Region'!$E:$AC,'NHS Region and Board'!$A$5,FALSE),0))</f>
        <v>x</v>
      </c>
      <c r="F16" s="151" t="str">
        <f>IF($A$4&gt;=13,"x",_xlfn.IFNA(VLOOKUP(CONCATENATE(F$7,$A16),'Data new Region'!$E:$AC,'NHS Region and Board'!$A$5,FALSE),0))</f>
        <v>x</v>
      </c>
      <c r="G16" s="151" t="str">
        <f>IF($A$4&gt;=13,"x",_xlfn.IFNA(VLOOKUP(CONCATENATE(G$7,$A16),'Data new Region'!$E:$AC,'NHS Region and Board'!$A$5,FALSE),0))</f>
        <v>x</v>
      </c>
      <c r="H16" s="151" t="str">
        <f>IF($A$4&gt;=13,"x",_xlfn.IFNA(VLOOKUP(CONCATENATE(H$7,$A16),'Data new Region'!$E:$AC,'NHS Region and Board'!$A$5,FALSE),0))</f>
        <v>x</v>
      </c>
      <c r="I16" s="158" t="str">
        <f>IF($A$4&gt;=13,"x",_xlfn.IFNA(VLOOKUP(CONCATENATE(I$7,$A16),'Data new Region'!$E:$AC,'NHS Region and Board'!$A$5,FALSE),0))</f>
        <v>x</v>
      </c>
      <c r="J16" s="151" t="str">
        <f>IF($A$4&gt;=13,"x",_xlfn.IFNA(VLOOKUP(CONCATENATE(J$7,$A16),'Data new Region'!$E:$AC,'NHS Region and Board'!$A$5,FALSE),0))</f>
        <v>x</v>
      </c>
      <c r="K16" s="151" t="str">
        <f>IF($A$4&gt;=13,"x",_xlfn.IFNA(VLOOKUP(CONCATENATE(K$7,$A16),'Data new Region'!$E:$AC,'NHS Region and Board'!$A$5,FALSE),0))</f>
        <v>x</v>
      </c>
      <c r="L16" s="151" t="str">
        <f>IF($A$4&gt;=13,"x",_xlfn.IFNA(VLOOKUP(CONCATENATE(L$7,$A16),'Data new Region'!$E:$AC,'NHS Region and Board'!$A$5,FALSE),0))</f>
        <v>x</v>
      </c>
      <c r="M16" s="151" t="str">
        <f>IF($A$4&gt;=13,"x",_xlfn.IFNA(VLOOKUP(CONCATENATE(M$7,$A16),'Data new Region'!$E:$AC,'NHS Region and Board'!$A$5,FALSE),0))</f>
        <v>x</v>
      </c>
      <c r="N16" s="151" t="str">
        <f>IF($A$4&gt;=13,"x",_xlfn.IFNA(VLOOKUP(CONCATENATE(N$7,$A16),'Data new Region'!$E:$AC,'NHS Region and Board'!$A$5,FALSE),0))</f>
        <v>x</v>
      </c>
      <c r="O16" s="151" t="str">
        <f>IF($A$4&gt;=13,"x",_xlfn.IFNA(VLOOKUP(CONCATENATE(O$7,$A16),'Data new Region'!$E:$AC,'NHS Region and Board'!$A$5,FALSE),0))</f>
        <v>x</v>
      </c>
      <c r="P16" s="158" t="str">
        <f>IF($A$4&gt;=13,"x",_xlfn.IFNA(VLOOKUP(CONCATENATE(P$7,$A16),'Data new Region'!$E:$AC,'NHS Region and Board'!$A$5,FALSE),0))</f>
        <v>x</v>
      </c>
      <c r="Q16" s="151" t="str">
        <f>IF($A$4&gt;=13,"x",_xlfn.IFNA(VLOOKUP(CONCATENATE(Q$7,$A16),'Data new Region'!$E:$AC,'NHS Region and Board'!$A$5,FALSE),0))</f>
        <v>x</v>
      </c>
      <c r="R16" s="151" t="str">
        <f>IF($A$4&gt;=13,"x",_xlfn.IFNA(VLOOKUP(CONCATENATE(R$7,$A16),'Data new Region'!$E:$AC,'NHS Region and Board'!$A$5,FALSE),0))</f>
        <v>x</v>
      </c>
      <c r="S16" s="151" t="str">
        <f>IF($A$4&gt;=13,"x",_xlfn.IFNA(VLOOKUP(CONCATENATE(S$7,$A16),'Data new Region'!$E:$AC,'NHS Region and Board'!$A$5,FALSE),0))</f>
        <v>x</v>
      </c>
      <c r="T16" s="151" t="str">
        <f>IF($A$4&gt;=13,"x",_xlfn.IFNA(VLOOKUP(CONCATENATE(T$7,$A16),'Data new Region'!$E:$AC,'NHS Region and Board'!$A$5,FALSE),0))</f>
        <v>x</v>
      </c>
      <c r="U16" s="151" t="str">
        <f>IF($A$4&gt;=13,"x",_xlfn.IFNA(VLOOKUP(CONCATENATE(U$7,$A16),'Data new Region'!$E:$AC,'NHS Region and Board'!$A$5,FALSE),0))</f>
        <v>x</v>
      </c>
      <c r="V16" s="158" t="str">
        <f>IF($A$4&gt;=13,"x",_xlfn.IFNA(VLOOKUP(CONCATENATE(V$7,$A16),'Data new Region'!$E:$AC,'NHS Region and Board'!$A$5,FALSE),0))</f>
        <v>x</v>
      </c>
      <c r="W16" s="151" t="str">
        <f>IF($A$4&gt;=13,"x",_xlfn.IFNA(VLOOKUP(CONCATENATE(W$7,$A16),'Data new Region'!$E:$AC,'NHS Region and Board'!$A$5,FALSE),0))</f>
        <v>x</v>
      </c>
      <c r="X16" s="151" t="str">
        <f>IF($A$4&gt;=13,"x",_xlfn.IFNA(VLOOKUP(CONCATENATE(X$7,$A16),'Data new Region'!$E:$AC,'NHS Region and Board'!$A$5,FALSE),0))</f>
        <v>x</v>
      </c>
      <c r="Y16" s="151" t="str">
        <f>IF($A$4&gt;=13,"x",_xlfn.IFNA(VLOOKUP(CONCATENATE(Y$7,$A16),'Data new Region'!$E:$AC,'NHS Region and Board'!$A$5,FALSE),0))</f>
        <v>x</v>
      </c>
      <c r="Z16" s="151" t="str">
        <f>IF($A$4&gt;=13,"x",_xlfn.IFNA(VLOOKUP(CONCATENATE(Z$7,$A16),'Data new Region'!$E:$AC,'NHS Region and Board'!$A$5,FALSE),0))</f>
        <v>x</v>
      </c>
      <c r="AA16" s="151" t="str">
        <f>IF($A$4&gt;=13,"x",_xlfn.IFNA(VLOOKUP(CONCATENATE(AA$7,$A16),'Data new Region'!$E:$AC,'NHS Region and Board'!$A$5,FALSE),0))</f>
        <v>x</v>
      </c>
      <c r="AB16" s="151" t="str">
        <f>IF($A$4&gt;=13,"x",_xlfn.IFNA(VLOOKUP(CONCATENATE(AB$7,$A16),'Data new Region'!$E:$AC,'NHS Region and Board'!$A$5,FALSE),0))</f>
        <v>x</v>
      </c>
      <c r="AC16" s="151" t="str">
        <f>IF($A$4&gt;=13,"x",_xlfn.IFNA(VLOOKUP(CONCATENATE(AC$7,$A16),'Data new Region'!$E:$AC,'NHS Region and Board'!$A$5,FALSE),0))</f>
        <v>x</v>
      </c>
      <c r="AD16" s="151" t="str">
        <f>IF($A$4&gt;=13,"x",_xlfn.IFNA(VLOOKUP(CONCATENATE(AD$7,$A16),'Data new Region'!$E:$AC,'NHS Region and Board'!$A$5,FALSE),0))</f>
        <v>x</v>
      </c>
      <c r="AE16" s="198" t="str">
        <f>IF($A$4&gt;=13,"x",_xlfn.IFNA(VLOOKUP(CONCATENATE(AE$7,$A16),'Data new Region'!$E:$AC,'NHS Region and Board'!$A$5,FALSE),0))</f>
        <v>x</v>
      </c>
      <c r="AF16" s="148"/>
      <c r="AG16" s="76"/>
    </row>
    <row r="17" spans="1:32" s="76" customFormat="1" ht="18" x14ac:dyDescent="0.3">
      <c r="A17" s="260" t="s">
        <v>1639</v>
      </c>
      <c r="B17" s="261"/>
      <c r="C17" s="187" t="s">
        <v>4126</v>
      </c>
      <c r="D17" s="158">
        <f>_xlfn.IFNA(VLOOKUP(CONCATENATE(D$7,$A17),'Data new Region'!$E:$AD,'NHS Region and Board'!$A$5,FALSE),0)</f>
        <v>375</v>
      </c>
      <c r="E17" s="158">
        <f>_xlfn.IFNA(VLOOKUP(CONCATENATE(E$7,$A17),'Data new Region'!$E:$AD,'NHS Region and Board'!$A$5,FALSE),0)</f>
        <v>70</v>
      </c>
      <c r="F17" s="151">
        <f>_xlfn.IFNA(VLOOKUP(CONCATENATE(F$7,$A17),'Data new Region'!$E:$AD,'NHS Region and Board'!$A$5,FALSE),0)</f>
        <v>2</v>
      </c>
      <c r="G17" s="151">
        <f>_xlfn.IFNA(VLOOKUP(CONCATENATE(G$7,$A17),'Data new Region'!$E:$AD,'NHS Region and Board'!$A$5,FALSE),0)</f>
        <v>16</v>
      </c>
      <c r="H17" s="151">
        <f>_xlfn.IFNA(VLOOKUP(CONCATENATE(H$7,$A17),'Data new Region'!$E:$AD,'NHS Region and Board'!$A$5,FALSE),0)</f>
        <v>52</v>
      </c>
      <c r="I17" s="158">
        <f>_xlfn.IFNA(VLOOKUP(CONCATENATE(I$7,$A17),'Data new Region'!$E:$AD,'NHS Region and Board'!$A$5,FALSE),0)</f>
        <v>129</v>
      </c>
      <c r="J17" s="151">
        <f>_xlfn.IFNA(VLOOKUP(CONCATENATE(J$7,$A17),'Data new Region'!$E:$AD,'NHS Region and Board'!$A$5,FALSE),0)</f>
        <v>11</v>
      </c>
      <c r="K17" s="151">
        <f>_xlfn.IFNA(VLOOKUP(CONCATENATE(K$7,$A17),'Data new Region'!$E:$AD,'NHS Region and Board'!$A$5,FALSE),0)</f>
        <v>27</v>
      </c>
      <c r="L17" s="151">
        <f>_xlfn.IFNA(VLOOKUP(CONCATENATE(L$7,$A17),'Data new Region'!$E:$AD,'NHS Region and Board'!$A$5,FALSE),0)</f>
        <v>0</v>
      </c>
      <c r="M17" s="151">
        <f>_xlfn.IFNA(VLOOKUP(CONCATENATE(M$7,$A17),'Data new Region'!$E:$AD,'NHS Region and Board'!$A$5,FALSE),0)</f>
        <v>94</v>
      </c>
      <c r="N17" s="151">
        <f>_xlfn.IFNA(VLOOKUP(CONCATENATE(N$7,$A17),'Data new Region'!$E:$AD,'NHS Region and Board'!$A$5,FALSE),0)</f>
        <v>0</v>
      </c>
      <c r="O17" s="151">
        <f>_xlfn.IFNA(VLOOKUP(CONCATENATE(O$7,$A17),'Data new Region'!$E:$AD,'NHS Region and Board'!$A$5,FALSE),0)</f>
        <v>1</v>
      </c>
      <c r="P17" s="158">
        <f>_xlfn.IFNA(VLOOKUP(CONCATENATE(P$7,$A17),'Data new Region'!$E:$AD,'NHS Region and Board'!$A$5,FALSE),0)</f>
        <v>144</v>
      </c>
      <c r="Q17" s="151">
        <f>_xlfn.IFNA(VLOOKUP(CONCATENATE(Q$7,$A17),'Data new Region'!$E:$AD,'NHS Region and Board'!$A$5,FALSE),0)</f>
        <v>15</v>
      </c>
      <c r="R17" s="151">
        <f>_xlfn.IFNA(VLOOKUP(CONCATENATE(R$7,$A17),'Data new Region'!$E:$AD,'NHS Region and Board'!$A$5,FALSE),0)</f>
        <v>93</v>
      </c>
      <c r="S17" s="151">
        <f>_xlfn.IFNA(VLOOKUP(CONCATENATE(S$7,$A17),'Data new Region'!$E:$AD,'NHS Region and Board'!$A$5,FALSE),0)</f>
        <v>15</v>
      </c>
      <c r="T17" s="151">
        <f>_xlfn.IFNA(VLOOKUP(CONCATENATE(T$7,$A17),'Data new Region'!$E:$AD,'NHS Region and Board'!$A$5,FALSE),0)</f>
        <v>20</v>
      </c>
      <c r="U17" s="151">
        <f>_xlfn.IFNA(VLOOKUP(CONCATENATE(U$7,$A17),'Data new Region'!$E:$AD,'NHS Region and Board'!$A$5,FALSE),0)</f>
        <v>3</v>
      </c>
      <c r="V17" s="158">
        <f>_xlfn.IFNA(VLOOKUP(CONCATENATE(V$7,$A17),'Data new Region'!$E:$AD,'NHS Region and Board'!$A$5,FALSE),0)</f>
        <v>49</v>
      </c>
      <c r="W17" s="151">
        <f>_xlfn.IFNA(VLOOKUP(CONCATENATE(W$7,$A17),'Data new Region'!$E:$AD,'NHS Region and Board'!$A$5,FALSE),0)</f>
        <v>0</v>
      </c>
      <c r="X17" s="151">
        <f>_xlfn.IFNA(VLOOKUP(CONCATENATE(X$7,$A17),'Data new Region'!$E:$AD,'NHS Region and Board'!$A$5,FALSE),0)</f>
        <v>0</v>
      </c>
      <c r="Y17" s="151">
        <f>_xlfn.IFNA(VLOOKUP(CONCATENATE(Y$7,$A17),'Data new Region'!$E:$AD,'NHS Region and Board'!$A$5,FALSE),0)</f>
        <v>0</v>
      </c>
      <c r="Z17" s="151">
        <f>_xlfn.IFNA(VLOOKUP(CONCATENATE(Z$7,$A17),'Data new Region'!$E:$AD,'NHS Region and Board'!$A$5,FALSE),0)</f>
        <v>0</v>
      </c>
      <c r="AA17" s="151">
        <f>_xlfn.IFNA(VLOOKUP(CONCATENATE(AA$7,$A17),'Data new Region'!$E:$AD,'NHS Region and Board'!$A$5,FALSE),0)</f>
        <v>12</v>
      </c>
      <c r="AB17" s="151">
        <f>_xlfn.IFNA(VLOOKUP(CONCATENATE(AB$7,$A17),'Data new Region'!$E:$AD,'NHS Region and Board'!$A$5,FALSE),0)</f>
        <v>36</v>
      </c>
      <c r="AC17" s="151">
        <f>_xlfn.IFNA(VLOOKUP(CONCATENATE(AC$7,$A17),'Data new Region'!$E:$AD,'NHS Region and Board'!$A$5,FALSE),0)</f>
        <v>0</v>
      </c>
      <c r="AD17" s="151">
        <f>_xlfn.IFNA(VLOOKUP(CONCATENATE(AD$7,$A17),'Data new Region'!$E:$AD,'NHS Region and Board'!$A$5,FALSE),0)</f>
        <v>0</v>
      </c>
      <c r="AE17" s="198">
        <f>_xlfn.IFNA(VLOOKUP(CONCATENATE(AE$7,$A17),'Data new Region'!$E:$AD,'NHS Region and Board'!$A$5,FALSE),0)</f>
        <v>1</v>
      </c>
      <c r="AF17" s="148"/>
    </row>
    <row r="18" spans="1:32" s="76" customFormat="1" ht="15.6" x14ac:dyDescent="0.3">
      <c r="A18" s="260" t="s">
        <v>523</v>
      </c>
      <c r="B18" s="261"/>
      <c r="C18" s="184" t="s">
        <v>1962</v>
      </c>
      <c r="D18" s="158" t="str">
        <f>IF($A$4&gt;=13,"x",_xlfn.IFNA(VLOOKUP(CONCATENATE(D$7,$A18),'Data new Region'!$E:$AC,'NHS Region and Board'!$A$5,FALSE),0))</f>
        <v>x</v>
      </c>
      <c r="E18" s="158" t="str">
        <f>IF($A$4&gt;=13,"x",_xlfn.IFNA(VLOOKUP(CONCATENATE(E$7,$A18),'Data new Region'!$E:$AC,'NHS Region and Board'!$A$5,FALSE),0))</f>
        <v>x</v>
      </c>
      <c r="F18" s="151" t="str">
        <f>IF($A$4&gt;=13,"x",_xlfn.IFNA(VLOOKUP(CONCATENATE(F$7,$A18),'Data new Region'!$E:$AC,'NHS Region and Board'!$A$5,FALSE),0))</f>
        <v>x</v>
      </c>
      <c r="G18" s="151" t="str">
        <f>IF($A$4&gt;=13,"x",_xlfn.IFNA(VLOOKUP(CONCATENATE(G$7,$A18),'Data new Region'!$E:$AC,'NHS Region and Board'!$A$5,FALSE),0))</f>
        <v>x</v>
      </c>
      <c r="H18" s="151" t="str">
        <f>IF($A$4&gt;=13,"x",_xlfn.IFNA(VLOOKUP(CONCATENATE(H$7,$A18),'Data new Region'!$E:$AC,'NHS Region and Board'!$A$5,FALSE),0))</f>
        <v>x</v>
      </c>
      <c r="I18" s="158" t="str">
        <f>IF($A$4&gt;=13,"x",_xlfn.IFNA(VLOOKUP(CONCATENATE(I$7,$A18),'Data new Region'!$E:$AC,'NHS Region and Board'!$A$5,FALSE),0))</f>
        <v>x</v>
      </c>
      <c r="J18" s="151" t="str">
        <f>IF($A$4&gt;=13,"x",_xlfn.IFNA(VLOOKUP(CONCATENATE(J$7,$A18),'Data new Region'!$E:$AC,'NHS Region and Board'!$A$5,FALSE),0))</f>
        <v>x</v>
      </c>
      <c r="K18" s="151" t="str">
        <f>IF($A$4&gt;=13,"x",_xlfn.IFNA(VLOOKUP(CONCATENATE(K$7,$A18),'Data new Region'!$E:$AC,'NHS Region and Board'!$A$5,FALSE),0))</f>
        <v>x</v>
      </c>
      <c r="L18" s="151" t="str">
        <f>IF($A$4&gt;=13,"x",_xlfn.IFNA(VLOOKUP(CONCATENATE(L$7,$A18),'Data new Region'!$E:$AC,'NHS Region and Board'!$A$5,FALSE),0))</f>
        <v>x</v>
      </c>
      <c r="M18" s="151" t="str">
        <f>IF($A$4&gt;=13,"x",_xlfn.IFNA(VLOOKUP(CONCATENATE(M$7,$A18),'Data new Region'!$E:$AC,'NHS Region and Board'!$A$5,FALSE),0))</f>
        <v>x</v>
      </c>
      <c r="N18" s="151" t="str">
        <f>IF($A$4&gt;=13,"x",_xlfn.IFNA(VLOOKUP(CONCATENATE(N$7,$A18),'Data new Region'!$E:$AC,'NHS Region and Board'!$A$5,FALSE),0))</f>
        <v>x</v>
      </c>
      <c r="O18" s="151" t="str">
        <f>IF($A$4&gt;=13,"x",_xlfn.IFNA(VLOOKUP(CONCATENATE(O$7,$A18),'Data new Region'!$E:$AC,'NHS Region and Board'!$A$5,FALSE),0))</f>
        <v>x</v>
      </c>
      <c r="P18" s="158" t="str">
        <f>IF($A$4&gt;=13,"x",_xlfn.IFNA(VLOOKUP(CONCATENATE(P$7,$A18),'Data new Region'!$E:$AC,'NHS Region and Board'!$A$5,FALSE),0))</f>
        <v>x</v>
      </c>
      <c r="Q18" s="151" t="str">
        <f>IF($A$4&gt;=13,"x",_xlfn.IFNA(VLOOKUP(CONCATENATE(Q$7,$A18),'Data new Region'!$E:$AC,'NHS Region and Board'!$A$5,FALSE),0))</f>
        <v>x</v>
      </c>
      <c r="R18" s="151" t="str">
        <f>IF($A$4&gt;=13,"x",_xlfn.IFNA(VLOOKUP(CONCATENATE(R$7,$A18),'Data new Region'!$E:$AC,'NHS Region and Board'!$A$5,FALSE),0))</f>
        <v>x</v>
      </c>
      <c r="S18" s="151" t="str">
        <f>IF($A$4&gt;=13,"x",_xlfn.IFNA(VLOOKUP(CONCATENATE(S$7,$A18),'Data new Region'!$E:$AC,'NHS Region and Board'!$A$5,FALSE),0))</f>
        <v>x</v>
      </c>
      <c r="T18" s="151" t="str">
        <f>IF($A$4&gt;=13,"x",_xlfn.IFNA(VLOOKUP(CONCATENATE(T$7,$A18),'Data new Region'!$E:$AC,'NHS Region and Board'!$A$5,FALSE),0))</f>
        <v>x</v>
      </c>
      <c r="U18" s="151" t="str">
        <f>IF($A$4&gt;=13,"x",_xlfn.IFNA(VLOOKUP(CONCATENATE(U$7,$A18),'Data new Region'!$E:$AC,'NHS Region and Board'!$A$5,FALSE),0))</f>
        <v>x</v>
      </c>
      <c r="V18" s="158" t="str">
        <f>IF($A$4&gt;=13,"x",_xlfn.IFNA(VLOOKUP(CONCATENATE(V$7,$A18),'Data new Region'!$E:$AC,'NHS Region and Board'!$A$5,FALSE),0))</f>
        <v>x</v>
      </c>
      <c r="W18" s="151" t="str">
        <f>IF($A$4&gt;=13,"x",_xlfn.IFNA(VLOOKUP(CONCATENATE(W$7,$A18),'Data new Region'!$E:$AC,'NHS Region and Board'!$A$5,FALSE),0))</f>
        <v>x</v>
      </c>
      <c r="X18" s="151" t="str">
        <f>IF($A$4&gt;=13,"x",_xlfn.IFNA(VLOOKUP(CONCATENATE(X$7,$A18),'Data new Region'!$E:$AC,'NHS Region and Board'!$A$5,FALSE),0))</f>
        <v>x</v>
      </c>
      <c r="Y18" s="151" t="str">
        <f>IF($A$4&gt;=13,"x",_xlfn.IFNA(VLOOKUP(CONCATENATE(Y$7,$A18),'Data new Region'!$E:$AC,'NHS Region and Board'!$A$5,FALSE),0))</f>
        <v>x</v>
      </c>
      <c r="Z18" s="151" t="str">
        <f>IF($A$4&gt;=13,"x",_xlfn.IFNA(VLOOKUP(CONCATENATE(Z$7,$A18),'Data new Region'!$E:$AC,'NHS Region and Board'!$A$5,FALSE),0))</f>
        <v>x</v>
      </c>
      <c r="AA18" s="151" t="str">
        <f>IF($A$4&gt;=13,"x",_xlfn.IFNA(VLOOKUP(CONCATENATE(AA$7,$A18),'Data new Region'!$E:$AC,'NHS Region and Board'!$A$5,FALSE),0))</f>
        <v>x</v>
      </c>
      <c r="AB18" s="151" t="str">
        <f>IF($A$4&gt;=13,"x",_xlfn.IFNA(VLOOKUP(CONCATENATE(AB$7,$A18),'Data new Region'!$E:$AC,'NHS Region and Board'!$A$5,FALSE),0))</f>
        <v>x</v>
      </c>
      <c r="AC18" s="151" t="str">
        <f>IF($A$4&gt;=13,"x",_xlfn.IFNA(VLOOKUP(CONCATENATE(AC$7,$A18),'Data new Region'!$E:$AC,'NHS Region and Board'!$A$5,FALSE),0))</f>
        <v>x</v>
      </c>
      <c r="AD18" s="151" t="str">
        <f>IF($A$4&gt;=13,"x",_xlfn.IFNA(VLOOKUP(CONCATENATE(AD$7,$A18),'Data new Region'!$E:$AC,'NHS Region and Board'!$A$5,FALSE),0))</f>
        <v>x</v>
      </c>
      <c r="AE18" s="198" t="str">
        <f>IF($A$4&gt;=13,"x",_xlfn.IFNA(VLOOKUP(CONCATENATE(AE$7,$A18),'Data new Region'!$E:$AC,'NHS Region and Board'!$A$5,FALSE),0))</f>
        <v>x</v>
      </c>
      <c r="AF18" s="148"/>
    </row>
    <row r="19" spans="1:32" s="76" customFormat="1" ht="18" x14ac:dyDescent="0.3">
      <c r="A19" s="260" t="s">
        <v>1963</v>
      </c>
      <c r="B19" s="261"/>
      <c r="C19" s="188" t="s">
        <v>4127</v>
      </c>
      <c r="D19" s="146">
        <f>IF($A$4&lt;13,"x",_xlfn.IFNA(VLOOKUP(CONCATENATE(D$7,$A19),'Data new Region'!$E:$AD,'NHS Region and Board'!$A$5,FALSE),0))</f>
        <v>365</v>
      </c>
      <c r="E19" s="146">
        <f>IF($A$4&lt;13,"x",_xlfn.IFNA(VLOOKUP(CONCATENATE(E$7,$A19),'Data new Region'!$E:$AD,'NHS Region and Board'!$A$5,FALSE),0))</f>
        <v>94</v>
      </c>
      <c r="F19" s="147">
        <f>IF($A$4&lt;13,"x",_xlfn.IFNA(VLOOKUP(CONCATENATE(F$7,$A19),'Data new Region'!$E:$AD,'NHS Region and Board'!$A$5,FALSE),0))</f>
        <v>11</v>
      </c>
      <c r="G19" s="147">
        <f>IF($A$4&lt;13,"x",_xlfn.IFNA(VLOOKUP(CONCATENATE(G$7,$A19),'Data new Region'!$E:$AD,'NHS Region and Board'!$A$5,FALSE),0))</f>
        <v>33</v>
      </c>
      <c r="H19" s="147">
        <f>IF($A$4&lt;13,"x",_xlfn.IFNA(VLOOKUP(CONCATENATE(H$7,$A19),'Data new Region'!$E:$AD,'NHS Region and Board'!$A$5,FALSE),0))</f>
        <v>50</v>
      </c>
      <c r="I19" s="146">
        <f>IF($A$4&lt;13,"x",_xlfn.IFNA(VLOOKUP(CONCATENATE(I$7,$A19),'Data new Region'!$E:$AD,'NHS Region and Board'!$A$5,FALSE),0))</f>
        <v>165</v>
      </c>
      <c r="J19" s="147">
        <f>IF($A$4&lt;13,"x",_xlfn.IFNA(VLOOKUP(CONCATENATE(J$7,$A19),'Data new Region'!$E:$AD,'NHS Region and Board'!$A$5,FALSE),0))</f>
        <v>52</v>
      </c>
      <c r="K19" s="147">
        <f>IF($A$4&lt;13,"x",_xlfn.IFNA(VLOOKUP(CONCATENATE(K$7,$A19),'Data new Region'!$E:$AD,'NHS Region and Board'!$A$5,FALSE),0))</f>
        <v>55</v>
      </c>
      <c r="L19" s="147">
        <f>IF($A$4&lt;13,"x",_xlfn.IFNA(VLOOKUP(CONCATENATE(L$7,$A19),'Data new Region'!$E:$AD,'NHS Region and Board'!$A$5,FALSE),0))</f>
        <v>5</v>
      </c>
      <c r="M19" s="147">
        <f>IF($A$4&lt;13,"x",_xlfn.IFNA(VLOOKUP(CONCATENATE(M$7,$A19),'Data new Region'!$E:$AD,'NHS Region and Board'!$A$5,FALSE),0))</f>
        <v>34</v>
      </c>
      <c r="N19" s="147">
        <f>IF($A$4&lt;13,"x",_xlfn.IFNA(VLOOKUP(CONCATENATE(N$7,$A19),'Data new Region'!$E:$AD,'NHS Region and Board'!$A$5,FALSE),0))</f>
        <v>11</v>
      </c>
      <c r="O19" s="147">
        <f>IF($A$4&lt;13,"x",_xlfn.IFNA(VLOOKUP(CONCATENATE(O$7,$A19),'Data new Region'!$E:$AD,'NHS Region and Board'!$A$5,FALSE),0))</f>
        <v>9</v>
      </c>
      <c r="P19" s="146">
        <f>IF($A$4&lt;13,"x",_xlfn.IFNA(VLOOKUP(CONCATENATE(P$7,$A19),'Data new Region'!$E:$AD,'NHS Region and Board'!$A$5,FALSE),0))</f>
        <v>110</v>
      </c>
      <c r="Q19" s="147">
        <f>IF($A$4&lt;13,"x",_xlfn.IFNA(VLOOKUP(CONCATENATE(Q$7,$A19),'Data new Region'!$E:$AD,'NHS Region and Board'!$A$5,FALSE),0))</f>
        <v>17</v>
      </c>
      <c r="R19" s="147">
        <f>IF($A$4&lt;13,"x",_xlfn.IFNA(VLOOKUP(CONCATENATE(R$7,$A19),'Data new Region'!$E:$AD,'NHS Region and Board'!$A$5,FALSE),0))</f>
        <v>41</v>
      </c>
      <c r="S19" s="147">
        <f>IF($A$4&lt;13,"x",_xlfn.IFNA(VLOOKUP(CONCATENATE(S$7,$A19),'Data new Region'!$E:$AD,'NHS Region and Board'!$A$5,FALSE),0))</f>
        <v>30</v>
      </c>
      <c r="T19" s="147">
        <f>IF($A$4&lt;13,"x",_xlfn.IFNA(VLOOKUP(CONCATENATE(T$7,$A19),'Data new Region'!$E:$AD,'NHS Region and Board'!$A$5,FALSE),0))</f>
        <v>15</v>
      </c>
      <c r="U19" s="147">
        <f>IF($A$4&lt;13,"x",_xlfn.IFNA(VLOOKUP(CONCATENATE(U$7,$A19),'Data new Region'!$E:$AD,'NHS Region and Board'!$A$5,FALSE),0))</f>
        <v>7</v>
      </c>
      <c r="V19" s="146">
        <f>IF($A$4&lt;13,"x",_xlfn.IFNA(VLOOKUP(CONCATENATE(V$7,$A19),'Data new Region'!$E:$AD,'NHS Region and Board'!$A$5,FALSE),0))</f>
        <v>3</v>
      </c>
      <c r="W19" s="147">
        <f>IF($A$4&lt;13,"x",_xlfn.IFNA(VLOOKUP(CONCATENATE(W$7,$A19),'Data new Region'!$E:$AD,'NHS Region and Board'!$A$5,FALSE),0))</f>
        <v>0</v>
      </c>
      <c r="X19" s="147">
        <f>IF($A$4&lt;13,"x",_xlfn.IFNA(VLOOKUP(CONCATENATE(X$7,$A19),'Data new Region'!$E:$AD,'NHS Region and Board'!$A$5,FALSE),0))</f>
        <v>0</v>
      </c>
      <c r="Y19" s="147">
        <f>IF($A$4&lt;13,"x",_xlfn.IFNA(VLOOKUP(CONCATENATE(Y$7,$A19),'Data new Region'!$E:$AD,'NHS Region and Board'!$A$5,FALSE),0))</f>
        <v>0</v>
      </c>
      <c r="Z19" s="147">
        <f>IF($A$4&lt;13,"x",_xlfn.IFNA(VLOOKUP(CONCATENATE(Z$7,$A19),'Data new Region'!$E:$AD,'NHS Region and Board'!$A$5,FALSE),0))</f>
        <v>1</v>
      </c>
      <c r="AA19" s="147">
        <f>IF($A$4&lt;13,"x",_xlfn.IFNA(VLOOKUP(CONCATENATE(AA$7,$A19),'Data new Region'!$E:$AD,'NHS Region and Board'!$A$5,FALSE),0))</f>
        <v>0</v>
      </c>
      <c r="AB19" s="147">
        <f>IF($A$4&lt;13,"x",_xlfn.IFNA(VLOOKUP(CONCATENATE(AB$7,$A19),'Data new Region'!$E:$AD,'NHS Region and Board'!$A$5,FALSE),0))</f>
        <v>2</v>
      </c>
      <c r="AC19" s="147">
        <f>IF($A$4&lt;13,"x",_xlfn.IFNA(VLOOKUP(CONCATENATE(AC$7,$A19),'Data new Region'!$E:$AD,'NHS Region and Board'!$A$5,FALSE),0))</f>
        <v>0</v>
      </c>
      <c r="AD19" s="151">
        <f>IF($A$4&lt;13,"x",_xlfn.IFNA(VLOOKUP(CONCATENATE(AD$7,$A19),'Data new Region'!$E:$AD,'NHS Region and Board'!$A$5,FALSE),0))</f>
        <v>0</v>
      </c>
      <c r="AE19" s="199">
        <f>IF($A$4&lt;13,"x",_xlfn.IFNA(VLOOKUP(CONCATENATE(AE$7,$A19),'Data new Region'!$E:$AD,'NHS Region and Board'!$A$5,FALSE),0))</f>
        <v>0</v>
      </c>
      <c r="AF19" s="148"/>
    </row>
    <row r="20" spans="1:32" s="76" customFormat="1" ht="12.75" customHeight="1" x14ac:dyDescent="0.3">
      <c r="A20" s="264"/>
      <c r="B20" s="265"/>
      <c r="C20" s="153"/>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282"/>
      <c r="AE20" s="154"/>
    </row>
    <row r="21" spans="1:32" s="76" customFormat="1" ht="15.6" x14ac:dyDescent="0.3">
      <c r="A21" s="264"/>
      <c r="B21" s="266"/>
      <c r="C21" s="235" t="s">
        <v>541</v>
      </c>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row>
    <row r="22" spans="1:32" s="76" customFormat="1" ht="15.6" x14ac:dyDescent="0.3">
      <c r="A22" s="264"/>
      <c r="B22" s="266"/>
      <c r="C22" s="76" t="s">
        <v>4328</v>
      </c>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row>
    <row r="23" spans="1:32" s="76" customFormat="1" ht="15.6" x14ac:dyDescent="0.3">
      <c r="A23" s="264"/>
      <c r="B23" s="266"/>
      <c r="C23" s="236" t="s">
        <v>4329</v>
      </c>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row>
    <row r="24" spans="1:32" s="76" customFormat="1" ht="15.6" x14ac:dyDescent="0.3">
      <c r="A24" s="264"/>
      <c r="B24" s="266"/>
      <c r="C24" s="76" t="s">
        <v>4330</v>
      </c>
      <c r="D24" s="77"/>
      <c r="E24" s="152"/>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row>
    <row r="25" spans="1:32" s="76" customFormat="1" ht="15.6" x14ac:dyDescent="0.3">
      <c r="A25" s="264"/>
      <c r="B25" s="266"/>
      <c r="C25" s="237" t="s">
        <v>4331</v>
      </c>
      <c r="D25" s="77"/>
      <c r="E25" s="152"/>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row>
    <row r="26" spans="1:32" s="76" customFormat="1" ht="15.6" x14ac:dyDescent="0.3">
      <c r="A26" s="264"/>
      <c r="B26" s="264"/>
      <c r="C26" s="238" t="s">
        <v>4332</v>
      </c>
      <c r="D26" s="77"/>
      <c r="E26" s="152"/>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row>
    <row r="27" spans="1:32" ht="15.6" x14ac:dyDescent="0.3">
      <c r="C27" s="283" t="s">
        <v>4676</v>
      </c>
      <c r="E27" s="139"/>
    </row>
    <row r="30" spans="1:32" x14ac:dyDescent="0.25">
      <c r="E30" s="155"/>
    </row>
    <row r="36" spans="6:11" x14ac:dyDescent="0.25">
      <c r="F36" s="155"/>
      <c r="G36" s="155"/>
      <c r="H36" s="155"/>
      <c r="I36" s="155"/>
      <c r="J36" s="155"/>
      <c r="K36" s="155"/>
    </row>
    <row r="37" spans="6:11" x14ac:dyDescent="0.25">
      <c r="F37" s="155"/>
      <c r="G37" s="155"/>
      <c r="H37" s="155"/>
      <c r="I37" s="155"/>
      <c r="J37" s="155"/>
      <c r="K37" s="155"/>
    </row>
    <row r="38" spans="6:11" x14ac:dyDescent="0.25">
      <c r="F38" s="155"/>
      <c r="G38" s="155"/>
      <c r="H38" s="155"/>
      <c r="I38" s="155"/>
      <c r="J38" s="155"/>
      <c r="K38" s="155"/>
    </row>
    <row r="39" spans="6:11" x14ac:dyDescent="0.25">
      <c r="F39" s="155"/>
      <c r="G39" s="155"/>
      <c r="H39" s="155"/>
      <c r="I39" s="155"/>
      <c r="J39" s="155"/>
      <c r="K39" s="155"/>
    </row>
    <row r="40" spans="6:11" x14ac:dyDescent="0.25">
      <c r="F40" s="155"/>
      <c r="G40" s="155"/>
      <c r="H40" s="155"/>
      <c r="I40" s="155"/>
      <c r="J40" s="155"/>
      <c r="K40" s="155"/>
    </row>
    <row r="41" spans="6:11" x14ac:dyDescent="0.25">
      <c r="F41" s="155"/>
      <c r="G41" s="155"/>
      <c r="H41" s="155"/>
      <c r="I41" s="155"/>
      <c r="J41" s="155"/>
      <c r="K41" s="155"/>
    </row>
    <row r="42" spans="6:11" x14ac:dyDescent="0.25">
      <c r="F42" s="155"/>
      <c r="G42" s="155"/>
      <c r="H42" s="155"/>
      <c r="I42" s="156"/>
      <c r="J42" s="155"/>
      <c r="K42" s="155"/>
    </row>
    <row r="43" spans="6:11" x14ac:dyDescent="0.25">
      <c r="F43" s="155"/>
      <c r="G43" s="155"/>
      <c r="H43" s="155"/>
      <c r="I43" s="156"/>
      <c r="J43" s="155"/>
      <c r="K43" s="155"/>
    </row>
    <row r="44" spans="6:11" x14ac:dyDescent="0.25">
      <c r="F44" s="155"/>
      <c r="G44" s="155"/>
      <c r="H44" s="155"/>
      <c r="I44" s="156"/>
      <c r="J44" s="155"/>
      <c r="K44" s="155"/>
    </row>
    <row r="45" spans="6:11" x14ac:dyDescent="0.25">
      <c r="F45" s="155"/>
      <c r="G45" s="155"/>
      <c r="H45" s="155"/>
      <c r="I45" s="156"/>
      <c r="J45" s="155"/>
      <c r="K45" s="155"/>
    </row>
    <row r="46" spans="6:11" x14ac:dyDescent="0.25">
      <c r="F46" s="155"/>
      <c r="G46" s="155"/>
      <c r="H46" s="155"/>
      <c r="I46" s="156"/>
      <c r="J46" s="155"/>
      <c r="K46" s="155"/>
    </row>
    <row r="47" spans="6:11" x14ac:dyDescent="0.25">
      <c r="F47" s="155"/>
      <c r="G47" s="155"/>
      <c r="H47" s="155"/>
      <c r="I47" s="156"/>
      <c r="J47" s="155"/>
      <c r="K47" s="155"/>
    </row>
    <row r="48" spans="6:11" x14ac:dyDescent="0.25">
      <c r="F48" s="155"/>
      <c r="G48" s="155"/>
      <c r="H48" s="155"/>
      <c r="I48" s="156"/>
      <c r="J48" s="155"/>
      <c r="K48" s="155"/>
    </row>
    <row r="49" spans="6:11" x14ac:dyDescent="0.25">
      <c r="F49" s="155"/>
      <c r="G49" s="155"/>
      <c r="H49" s="155"/>
      <c r="I49" s="156"/>
      <c r="J49" s="155"/>
      <c r="K49" s="155"/>
    </row>
    <row r="50" spans="6:11" x14ac:dyDescent="0.25">
      <c r="F50" s="155"/>
      <c r="G50" s="155"/>
      <c r="H50" s="155"/>
      <c r="I50" s="155"/>
      <c r="J50" s="155"/>
      <c r="K50" s="155"/>
    </row>
    <row r="51" spans="6:11" x14ac:dyDescent="0.25">
      <c r="F51" s="155"/>
      <c r="G51" s="155"/>
      <c r="H51" s="155"/>
      <c r="I51" s="155"/>
      <c r="J51" s="155"/>
      <c r="K51" s="155"/>
    </row>
    <row r="52" spans="6:11" x14ac:dyDescent="0.25">
      <c r="F52" s="155"/>
      <c r="G52" s="155"/>
      <c r="H52" s="155"/>
      <c r="I52" s="155"/>
      <c r="J52" s="155"/>
      <c r="K52" s="155"/>
    </row>
  </sheetData>
  <sheetProtection formatColumns="0" formatRows="0"/>
  <mergeCells count="1">
    <mergeCell ref="C3:D3"/>
  </mergeCells>
  <pageMargins left="0.39370078740157483" right="0.39370078740157483" top="0.39370078740157483" bottom="0.39370078740157483" header="0.39370078740157483" footer="0.39370078740157483"/>
  <pageSetup paperSize="9" scale="61" fitToWidth="2" orientation="landscape" r:id="rId1"/>
  <headerFooter alignWithMargins="0"/>
  <colBreaks count="1" manualBreakCount="1">
    <brk id="15" max="26" man="1"/>
  </colBreaks>
  <ignoredErrors>
    <ignoredError sqref="V11 V15:V16 V1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Drop Down 1">
              <controlPr defaultSize="0" autoLine="0" autoPict="0">
                <anchor>
                  <from>
                    <xdr:col>2</xdr:col>
                    <xdr:colOff>129540</xdr:colOff>
                    <xdr:row>2</xdr:row>
                    <xdr:rowOff>312420</xdr:rowOff>
                  </from>
                  <to>
                    <xdr:col>3</xdr:col>
                    <xdr:colOff>0</xdr:colOff>
                    <xdr:row>5</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B45"/>
  <sheetViews>
    <sheetView topLeftCell="C1" zoomScaleNormal="100" workbookViewId="0">
      <pane xSplit="1" topLeftCell="D1" activePane="topRight" state="frozen"/>
      <selection activeCell="C1" sqref="C1"/>
      <selection pane="topRight" activeCell="C2" sqref="C2"/>
    </sheetView>
  </sheetViews>
  <sheetFormatPr defaultColWidth="9.28515625" defaultRowHeight="10.199999999999999" x14ac:dyDescent="0.2"/>
  <cols>
    <col min="1" max="2" width="5.140625" style="252" hidden="1" customWidth="1"/>
    <col min="3" max="3" width="63.7109375" style="73" customWidth="1"/>
    <col min="4" max="25" width="15.7109375" style="73" customWidth="1"/>
    <col min="26" max="26" width="12.7109375" style="73" bestFit="1" customWidth="1"/>
    <col min="27" max="27" width="12.7109375" style="73" customWidth="1"/>
    <col min="28" max="28" width="13.7109375" style="73" bestFit="1" customWidth="1"/>
    <col min="29" max="16384" width="9.28515625" style="73"/>
  </cols>
  <sheetData>
    <row r="1" spans="1:28" ht="17.399999999999999" x14ac:dyDescent="0.3">
      <c r="C1" s="132" t="s">
        <v>509</v>
      </c>
      <c r="V1" s="215" t="str">
        <f>Welcome!P1</f>
        <v>This is an NHS Education for Scotland Official Statistics release.</v>
      </c>
    </row>
    <row r="2" spans="1:28" ht="21" x14ac:dyDescent="0.4">
      <c r="D2" s="287" t="s">
        <v>5051</v>
      </c>
    </row>
    <row r="3" spans="1:28" ht="15.75" customHeight="1" x14ac:dyDescent="0.2">
      <c r="C3" s="179" t="s">
        <v>4142</v>
      </c>
    </row>
    <row r="5" spans="1:28" x14ac:dyDescent="0.2">
      <c r="A5" s="252">
        <v>1</v>
      </c>
    </row>
    <row r="6" spans="1:28" ht="15.6" x14ac:dyDescent="0.3">
      <c r="A6" s="252" t="str">
        <f>VLOOKUP('NHS Region and Board Trend'!A5,Lookups!O3:Q13,3,FALSE)</f>
        <v>ALL</v>
      </c>
      <c r="C6" s="180"/>
    </row>
    <row r="7" spans="1:28" ht="15.6" x14ac:dyDescent="0.3">
      <c r="D7" s="177"/>
      <c r="E7" s="177"/>
      <c r="F7" s="177"/>
      <c r="G7" s="178"/>
      <c r="H7" s="177"/>
      <c r="I7" s="177"/>
      <c r="J7" s="177"/>
      <c r="K7" s="177"/>
      <c r="L7" s="177"/>
      <c r="M7" s="177"/>
      <c r="N7" s="177"/>
      <c r="O7" s="177"/>
      <c r="P7" s="177"/>
      <c r="Q7" s="178"/>
      <c r="R7" s="178"/>
      <c r="S7" s="178"/>
      <c r="T7" s="178"/>
      <c r="U7" s="178"/>
      <c r="V7" s="178"/>
    </row>
    <row r="8" spans="1:28" s="252" customFormat="1" ht="21" customHeight="1" x14ac:dyDescent="0.25">
      <c r="D8" s="256">
        <v>2</v>
      </c>
      <c r="E8" s="256">
        <v>3</v>
      </c>
      <c r="F8" s="256">
        <v>4</v>
      </c>
      <c r="G8" s="256">
        <v>5</v>
      </c>
      <c r="H8" s="256">
        <v>6</v>
      </c>
      <c r="I8" s="256">
        <v>7</v>
      </c>
      <c r="J8" s="256">
        <v>8</v>
      </c>
      <c r="K8" s="256">
        <v>9</v>
      </c>
      <c r="L8" s="256">
        <v>10</v>
      </c>
      <c r="M8" s="256">
        <v>11</v>
      </c>
      <c r="N8" s="256">
        <v>12</v>
      </c>
      <c r="O8" s="256">
        <v>13</v>
      </c>
      <c r="P8" s="256">
        <v>14</v>
      </c>
      <c r="Q8" s="256">
        <v>15</v>
      </c>
      <c r="R8" s="256">
        <v>16</v>
      </c>
      <c r="S8" s="256">
        <v>17</v>
      </c>
      <c r="T8" s="256">
        <v>18</v>
      </c>
      <c r="U8" s="256">
        <v>19</v>
      </c>
      <c r="V8" s="256">
        <v>20</v>
      </c>
      <c r="W8" s="256">
        <v>21</v>
      </c>
      <c r="X8" s="256">
        <v>22</v>
      </c>
      <c r="Y8" s="252">
        <v>23</v>
      </c>
      <c r="Z8" s="252">
        <v>24</v>
      </c>
      <c r="AA8" s="252">
        <v>25</v>
      </c>
      <c r="AB8" s="252">
        <v>26</v>
      </c>
    </row>
    <row r="9" spans="1:28" ht="15.6" x14ac:dyDescent="0.3">
      <c r="C9" s="209"/>
      <c r="D9" s="204">
        <v>40451</v>
      </c>
      <c r="E9" s="205">
        <v>40633</v>
      </c>
      <c r="F9" s="205">
        <v>40816</v>
      </c>
      <c r="G9" s="205">
        <v>40999</v>
      </c>
      <c r="H9" s="205">
        <v>41182</v>
      </c>
      <c r="I9" s="205">
        <v>41364</v>
      </c>
      <c r="J9" s="205">
        <v>41547</v>
      </c>
      <c r="K9" s="205">
        <v>41729</v>
      </c>
      <c r="L9" s="205">
        <v>41912</v>
      </c>
      <c r="M9" s="205">
        <v>42094</v>
      </c>
      <c r="N9" s="205">
        <v>42277</v>
      </c>
      <c r="O9" s="205">
        <v>42460</v>
      </c>
      <c r="P9" s="205">
        <v>42643</v>
      </c>
      <c r="Q9" s="205">
        <v>42825</v>
      </c>
      <c r="R9" s="205">
        <v>43008</v>
      </c>
      <c r="S9" s="205">
        <v>43190</v>
      </c>
      <c r="T9" s="205">
        <v>43373</v>
      </c>
      <c r="U9" s="205">
        <v>43555</v>
      </c>
      <c r="V9" s="205">
        <v>43738</v>
      </c>
      <c r="W9" s="205">
        <v>43921</v>
      </c>
      <c r="X9" s="249">
        <v>44075</v>
      </c>
      <c r="Y9" s="205">
        <v>44286</v>
      </c>
      <c r="Z9" s="205">
        <v>44469</v>
      </c>
      <c r="AA9" s="205">
        <v>44651</v>
      </c>
      <c r="AB9" s="206">
        <v>44834</v>
      </c>
    </row>
    <row r="10" spans="1:28" ht="16.2" x14ac:dyDescent="0.3">
      <c r="B10" s="272" t="s">
        <v>570</v>
      </c>
      <c r="C10" s="196" t="s">
        <v>511</v>
      </c>
      <c r="D10" s="195">
        <f>IF($A$6="PDS","x",_xlfn.IFNA(VLOOKUP(CONCATENATE($B10,$A$6),'Data new Region'!$E:$X,D$8,FALSE),0))</f>
        <v>3396</v>
      </c>
      <c r="E10" s="250">
        <f>IF($A$6="PDS","x",_xlfn.IFNA(VLOOKUP(CONCATENATE($B10,$A$6),'Data new Region'!$E:$X,E$8,FALSE),0))</f>
        <v>3407</v>
      </c>
      <c r="F10" s="250">
        <f>IF($A$6="PDS","x",_xlfn.IFNA(VLOOKUP(CONCATENATE($B10,$A$6),'Data new Region'!$E:$X,F$8,FALSE),0))</f>
        <v>3466</v>
      </c>
      <c r="G10" s="250">
        <f>IF($A$6="PDS","x",_xlfn.IFNA(VLOOKUP(CONCATENATE($B10,$A$6),'Data new Region'!$E:$X,G$8,FALSE),0))</f>
        <v>3543</v>
      </c>
      <c r="H10" s="250">
        <f>IF($A$6="PDS","x",_xlfn.IFNA(VLOOKUP(CONCATENATE($B10,$A$6),'Data new Region'!$E:$X,H$8,FALSE),0))</f>
        <v>3454</v>
      </c>
      <c r="I10" s="250">
        <f>IF($A$6="PDS","x",_xlfn.IFNA(VLOOKUP(CONCATENATE($B10,$A$6),'Data new Region'!$E:$X,I$8,FALSE),0))</f>
        <v>3519</v>
      </c>
      <c r="J10" s="250">
        <f>IF($A$6="PDS","x",_xlfn.IFNA(VLOOKUP(CONCATENATE($B10,$A$6),'Data new Region'!$E:$X,J$8,FALSE),0))</f>
        <v>3602</v>
      </c>
      <c r="K10" s="182">
        <f>IF($A$6="TOG",_xlfn.IFNA(VLOOKUP(CONCATENATE($B10,"GNS"),'Data new Region'!$E:$AC,K$8,FALSE),0),IF(OR($A$6="GNS",$A$6="SAL",$A$6="COM",$A$6="SCG"),"x",_xlfn.IFNA(VLOOKUP(CONCATENATE($B10,$A$6),'Data new Region'!$E:$AC,K$8,FALSE),0)))</f>
        <v>3537</v>
      </c>
      <c r="L10" s="182">
        <f>IF($A$6="TOG",_xlfn.IFNA(VLOOKUP(CONCATENATE($B10,"GNS"),'Data new Region'!$E:$AC,L$8,FALSE),0),IF(OR($A$6="GNS",$A$6="SAL",$A$6="COM",$A$6="SCG"),"x",_xlfn.IFNA(VLOOKUP(CONCATENATE($B10,$A$6),'Data new Region'!$E:$AC,L$8,FALSE),0)))</f>
        <v>3604</v>
      </c>
      <c r="M10" s="182">
        <f>IF($A$6="TOG",_xlfn.IFNA(VLOOKUP(CONCATENATE($B10,"GNS"),'Data new Region'!$E:$AC,M$8,FALSE),0),IF(OR($A$6="GNS",$A$6="SAL",$A$6="COM",$A$6="SCG"),"x",_xlfn.IFNA(VLOOKUP(CONCATENATE($B10,$A$6),'Data new Region'!$E:$AC,M$8,FALSE),0)))</f>
        <v>3583</v>
      </c>
      <c r="N10" s="182">
        <f>IF($A$6="TOG",_xlfn.IFNA(VLOOKUP(CONCATENATE($B10,"GNS"),'Data new Region'!$E:$AC,N$8,FALSE),0),IF(OR($A$6="GNS",$A$6="SAL",$A$6="COM",$A$6="SCG"),"x",_xlfn.IFNA(VLOOKUP(CONCATENATE($B10,$A$6),'Data new Region'!$E:$AC,N$8,FALSE),0)))</f>
        <v>3610</v>
      </c>
      <c r="O10" s="182">
        <f>IF($A$6="TOG",_xlfn.IFNA(VLOOKUP(CONCATENATE($B10,"GNS"),'Data new Region'!$E:$AC,O$8,FALSE),0),IF(OR($A$6="GNS",$A$6="SAL",$A$6="COM",$A$6="SCG"),"x",_xlfn.IFNA(VLOOKUP(CONCATENATE($B10,$A$6),'Data new Region'!$E:$AC,O$8,FALSE),0)))</f>
        <v>3588</v>
      </c>
      <c r="P10" s="182">
        <f>IF($A$6="TOG",_xlfn.IFNA(VLOOKUP(CONCATENATE($B10,"GNS"),'Data new Region'!$E:$AC,P$8,FALSE),0),IF(OR($A$6="GNS",$A$6="SAL",$A$6="COM",$A$6="SCG"),"x",_xlfn.IFNA(VLOOKUP(CONCATENATE($B10,$A$6),'Data new Region'!$E:$AC,P$8,FALSE),0)))</f>
        <v>3670</v>
      </c>
      <c r="Q10" s="182">
        <f>IF($A$6="TOG",_xlfn.IFNA(VLOOKUP(CONCATENATE($B10,"GNS"),'Data new Region'!$E:$AC,Q$8,FALSE),0),IF(OR($A$6="GNS",$A$6="SAL",$A$6="COM",$A$6="SCG"),"x",_xlfn.IFNA(VLOOKUP(CONCATENATE($B10,$A$6),'Data new Region'!$E:$AC,Q$8,FALSE),0)))</f>
        <v>3613</v>
      </c>
      <c r="R10" s="182">
        <f>IF($A$6="TOG",_xlfn.IFNA(VLOOKUP(CONCATENATE($B10,"GNS"),'Data new Region'!$E:$AC,R$8,FALSE),0),IF(OR($A$6="GNS",$A$6="SAL",$A$6="COM",$A$6="SCG"),"x",_xlfn.IFNA(VLOOKUP(CONCATENATE($B10,$A$6),'Data new Region'!$E:$AC,R$8,FALSE),0)))</f>
        <v>3647</v>
      </c>
      <c r="S10" s="182">
        <f>IF($A$6="TOG",_xlfn.IFNA(VLOOKUP(CONCATENATE($B10,"GNS"),'Data new Region'!$E:$AC,S$8,FALSE),0),IF(OR($A$6="GNS",$A$6="SAL",$A$6="COM",$A$6="SCG"),"x",_xlfn.IFNA(VLOOKUP(CONCATENATE($B10,$A$6),'Data new Region'!$E:$AC,S$8,FALSE),0)))</f>
        <v>3603</v>
      </c>
      <c r="T10" s="182">
        <f>IF($A$6="TOG",_xlfn.IFNA(VLOOKUP(CONCATENATE($B10,"GNS"),'Data new Region'!$E:$AC,T$8,FALSE),0),IF(OR($A$6="GNS",$A$6="SAL",$A$6="COM",$A$6="SCG"),"x",_xlfn.IFNA(VLOOKUP(CONCATENATE($B10,$A$6),'Data new Region'!$E:$AC,T$8,FALSE),0)))</f>
        <v>3685</v>
      </c>
      <c r="U10" s="182">
        <f>IF($A$6="TOG",_xlfn.IFNA(VLOOKUP(CONCATENATE($B10,"GNS"),'Data new Region'!$E:$AC,U$8,FALSE),0),IF(OR($A$6="GNS",$A$6="SAL",$A$6="COM",$A$6="SCG"),"x",_xlfn.IFNA(VLOOKUP(CONCATENATE($B10,$A$6),'Data new Region'!$E:$AC,U$8,FALSE),0)))</f>
        <v>3674</v>
      </c>
      <c r="V10" s="182">
        <f>IF($A$6="TOG",_xlfn.IFNA(VLOOKUP(CONCATENATE($B10,"GNS"),'Data new Region'!$E:$AC,V$8,FALSE),0),IF(OR($A$6="GNS",$A$6="SAL",$A$6="COM",$A$6="SCG"),"x",_xlfn.IFNA(VLOOKUP(CONCATENATE($B10,$A$6),'Data new Region'!$E:$AC,V$8,FALSE),0)))</f>
        <v>3735</v>
      </c>
      <c r="W10" s="182">
        <f>IF($A$6="TOG",_xlfn.IFNA(VLOOKUP(CONCATENATE($B10,"GNS"),'Data new Region'!$E:$AC,W$8,FALSE),0),IF(OR($A$6="GNS",$A$6="SAL",$A$6="COM",$A$6="SCG"),"x",_xlfn.IFNA(VLOOKUP(CONCATENATE($B10,$A$6),'Data new Region'!$E:$AC,W$8,FALSE),0)))</f>
        <v>3700</v>
      </c>
      <c r="X10" s="182">
        <f>IF($A$6="TOG",_xlfn.IFNA(VLOOKUP(CONCATENATE($B10,"GNS"),'Data new Region'!$E:$AC,X$8,FALSE),0),IF(OR($A$6="GNS",$A$6="SAL",$A$6="COM",$A$6="SCG"),"x",_xlfn.IFNA(VLOOKUP(CONCATENATE($B10,$A$6),'Data new Region'!$E:$AC,X$8,FALSE),0)))</f>
        <v>3727</v>
      </c>
      <c r="Y10" s="182">
        <f>IF($A$6="TOG",_xlfn.IFNA(VLOOKUP(CONCATENATE($B10,"GNS"),'Data new Region'!$E:$AC,Y$8,FALSE),0),IF(OR($A$6="GNS",$A$6="SAL",$A$6="COM",$A$6="SCG"),"x",_xlfn.IFNA(VLOOKUP(CONCATENATE($B10,$A$6),'Data new Region'!$E:$AC,Y$8,FALSE),0)))</f>
        <v>3703</v>
      </c>
      <c r="Z10" s="182">
        <f>IF($A$6="TOG",_xlfn.IFNA(VLOOKUP(CONCATENATE($B10,"GNS"),'Data new Region'!$E:$AC,Z$8,FALSE),0),IF(OR($A$6="GNS",$A$6="SAL",$A$6="COM",$A$6="SCG"),"x",_xlfn.IFNA(VLOOKUP(CONCATENATE($B10,$A$6),'Data new Region'!$E:$AC,Z$8,FALSE),0)))</f>
        <v>3600</v>
      </c>
      <c r="AA10" s="182">
        <f>IF($A$6="TOG",_xlfn.IFNA(VLOOKUP(CONCATENATE($B10,"GNS"),'Data new Region'!$E:$AC,AA$8,FALSE),0),IF(OR($A$6="GNS",$A$6="SAL",$A$6="COM",$A$6="SCG"),"x",_xlfn.IFNA(VLOOKUP(CONCATENATE($B10,$A$6),'Data new Region'!$E:$AC,AA$8,FALSE),0)))</f>
        <v>3519</v>
      </c>
      <c r="AB10" s="274">
        <f>IF($A$6="TOG",_xlfn.IFNA(VLOOKUP(CONCATENATE($B10,"GNS"),'Data new Region'!$E:$AD,AB$8,FALSE),0),IF(OR($A$6="GNS",$A$6="SAL",$A$6="COM",$A$6="SCG"),"x",_xlfn.IFNA(VLOOKUP(CONCATENATE($B10,$A$6),'Data new Region'!$E:$AD,AB$8,FALSE),0)))</f>
        <v>3438</v>
      </c>
    </row>
    <row r="11" spans="1:28" ht="16.2" x14ac:dyDescent="0.3">
      <c r="B11" s="272" t="s">
        <v>556</v>
      </c>
      <c r="C11" s="196" t="s">
        <v>555</v>
      </c>
      <c r="D11" s="195">
        <f>IF($A$6="PDS","x",_xlfn.IFNA(VLOOKUP(CONCATENATE($B11,$A$6),'Data new Region'!$E:$X,D$8,FALSE),0))</f>
        <v>876</v>
      </c>
      <c r="E11" s="250">
        <f>IF($A$6="PDS","x",_xlfn.IFNA(VLOOKUP(CONCATENATE($B11,$A$6),'Data new Region'!$E:$X,E$8,FALSE),0))</f>
        <v>896</v>
      </c>
      <c r="F11" s="250">
        <f>IF($A$6="PDS","x",_xlfn.IFNA(VLOOKUP(CONCATENATE($B11,$A$6),'Data new Region'!$E:$X,F$8,FALSE),0))</f>
        <v>900</v>
      </c>
      <c r="G11" s="250">
        <f>IF($A$6="PDS","x",_xlfn.IFNA(VLOOKUP(CONCATENATE($B11,$A$6),'Data new Region'!$E:$X,G$8,FALSE),0))</f>
        <v>934</v>
      </c>
      <c r="H11" s="250">
        <f>IF($A$6="PDS","x",_xlfn.IFNA(VLOOKUP(CONCATENATE($B11,$A$6),'Data new Region'!$E:$X,H$8,FALSE),0))</f>
        <v>882</v>
      </c>
      <c r="I11" s="250">
        <f>IF($A$6="PDS","x",_xlfn.IFNA(VLOOKUP(CONCATENATE($B11,$A$6),'Data new Region'!$E:$X,I$8,FALSE),0))</f>
        <v>902</v>
      </c>
      <c r="J11" s="250">
        <f>IF($A$6="PDS","x",_xlfn.IFNA(VLOOKUP(CONCATENATE($B11,$A$6),'Data new Region'!$E:$X,J$8,FALSE),0))</f>
        <v>931</v>
      </c>
      <c r="K11" s="250">
        <f>IF($A$6="TOG",_xlfn.IFNA(VLOOKUP(CONCATENATE($B11,"GNS"),'Data new Region'!$E:$AC,K$8,FALSE),0),IF(OR($A$6="GNS",$A$6="SAL",$A$6="COM",$A$6="SCG"),"x",_xlfn.IFNA(VLOOKUP(CONCATENATE($B11,$A$6),'Data new Region'!$E:$AC,K$8,FALSE),0)))</f>
        <v>896</v>
      </c>
      <c r="L11" s="250">
        <f>IF($A$6="TOG",_xlfn.IFNA(VLOOKUP(CONCATENATE($B11,"GNS"),'Data new Region'!$E:$AC,L$8,FALSE),0),IF(OR($A$6="GNS",$A$6="SAL",$A$6="COM",$A$6="SCG"),"x",_xlfn.IFNA(VLOOKUP(CONCATENATE($B11,$A$6),'Data new Region'!$E:$AC,L$8,FALSE),0)))</f>
        <v>925</v>
      </c>
      <c r="M11" s="250">
        <f>IF($A$6="TOG",_xlfn.IFNA(VLOOKUP(CONCATENATE($B11,"GNS"),'Data new Region'!$E:$AC,M$8,FALSE),0),IF(OR($A$6="GNS",$A$6="SAL",$A$6="COM",$A$6="SCG"),"x",_xlfn.IFNA(VLOOKUP(CONCATENATE($B11,$A$6),'Data new Region'!$E:$AC,M$8,FALSE),0)))</f>
        <v>911</v>
      </c>
      <c r="N11" s="250">
        <f>IF($A$6="TOG",_xlfn.IFNA(VLOOKUP(CONCATENATE($B11,"GNS"),'Data new Region'!$E:$AC,N$8,FALSE),0),IF(OR($A$6="GNS",$A$6="SAL",$A$6="COM",$A$6="SCG"),"x",_xlfn.IFNA(VLOOKUP(CONCATENATE($B11,$A$6),'Data new Region'!$E:$AC,N$8,FALSE),0)))</f>
        <v>928</v>
      </c>
      <c r="O11" s="250">
        <f>IF($A$6="TOG",_xlfn.IFNA(VLOOKUP(CONCATENATE($B11,"GNS"),'Data new Region'!$E:$AC,O$8,FALSE),0),IF(OR($A$6="GNS",$A$6="SAL",$A$6="COM",$A$6="SCG"),"x",_xlfn.IFNA(VLOOKUP(CONCATENATE($B11,$A$6),'Data new Region'!$E:$AC,O$8,FALSE),0)))</f>
        <v>929</v>
      </c>
      <c r="P11" s="250">
        <f>IF($A$6="TOG",_xlfn.IFNA(VLOOKUP(CONCATENATE($B11,"GNS"),'Data new Region'!$E:$AC,P$8,FALSE),0),IF(OR($A$6="GNS",$A$6="SAL",$A$6="COM",$A$6="SCG"),"x",_xlfn.IFNA(VLOOKUP(CONCATENATE($B11,$A$6),'Data new Region'!$E:$AC,P$8,FALSE),0)))</f>
        <v>928</v>
      </c>
      <c r="Q11" s="250">
        <f>IF($A$6="TOG",_xlfn.IFNA(VLOOKUP(CONCATENATE($B11,"GNS"),'Data new Region'!$E:$AC,Q$8,FALSE),0),IF(OR($A$6="GNS",$A$6="SAL",$A$6="COM",$A$6="SCG"),"x",_xlfn.IFNA(VLOOKUP(CONCATENATE($B11,$A$6),'Data new Region'!$E:$AC,Q$8,FALSE),0)))</f>
        <v>918</v>
      </c>
      <c r="R11" s="250">
        <f>IF($A$6="TOG",_xlfn.IFNA(VLOOKUP(CONCATENATE($B11,"GNS"),'Data new Region'!$E:$AC,R$8,FALSE),0),IF(OR($A$6="GNS",$A$6="SAL",$A$6="COM",$A$6="SCG"),"x",_xlfn.IFNA(VLOOKUP(CONCATENATE($B11,$A$6),'Data new Region'!$E:$AC,R$8,FALSE),0)))</f>
        <v>933</v>
      </c>
      <c r="S11" s="250">
        <f>IF($A$6="TOG",_xlfn.IFNA(VLOOKUP(CONCATENATE($B11,"GNS"),'Data new Region'!$E:$AC,S$8,FALSE),0),IF(OR($A$6="GNS",$A$6="SAL",$A$6="COM",$A$6="SCG"),"x",_xlfn.IFNA(VLOOKUP(CONCATENATE($B11,$A$6),'Data new Region'!$E:$AC,S$8,FALSE),0)))</f>
        <v>927</v>
      </c>
      <c r="T11" s="250">
        <f>IF($A$6="TOG",_xlfn.IFNA(VLOOKUP(CONCATENATE($B11,"GNS"),'Data new Region'!$E:$AC,T$8,FALSE),0),IF(OR($A$6="GNS",$A$6="SAL",$A$6="COM",$A$6="SCG"),"x",_xlfn.IFNA(VLOOKUP(CONCATENATE($B11,$A$6),'Data new Region'!$E:$AC,T$8,FALSE),0)))</f>
        <v>939</v>
      </c>
      <c r="U11" s="250">
        <f>IF($A$6="TOG",_xlfn.IFNA(VLOOKUP(CONCATENATE($B11,"GNS"),'Data new Region'!$E:$AC,U$8,FALSE),0),IF(OR($A$6="GNS",$A$6="SAL",$A$6="COM",$A$6="SCG"),"x",_xlfn.IFNA(VLOOKUP(CONCATENATE($B11,$A$6),'Data new Region'!$E:$AC,U$8,FALSE),0)))</f>
        <v>939</v>
      </c>
      <c r="V11" s="250">
        <f>IF($A$6="TOG",_xlfn.IFNA(VLOOKUP(CONCATENATE($B11,"GNS"),'Data new Region'!$E:$AC,V$8,FALSE),0),IF(OR($A$6="GNS",$A$6="SAL",$A$6="COM",$A$6="SCG"),"x",_xlfn.IFNA(VLOOKUP(CONCATENATE($B11,$A$6),'Data new Region'!$E:$AC,V$8,FALSE),0)))</f>
        <v>953</v>
      </c>
      <c r="W11" s="250">
        <f>IF($A$6="TOG",_xlfn.IFNA(VLOOKUP(CONCATENATE($B11,"GNS"),'Data new Region'!$E:$AC,W$8,FALSE),0),IF(OR($A$6="GNS",$A$6="SAL",$A$6="COM",$A$6="SCG"),"x",_xlfn.IFNA(VLOOKUP(CONCATENATE($B11,$A$6),'Data new Region'!$E:$AC,W$8,FALSE),0)))</f>
        <v>932</v>
      </c>
      <c r="X11" s="250">
        <f>IF($A$6="TOG",_xlfn.IFNA(VLOOKUP(CONCATENATE($B11,"GNS"),'Data new Region'!$E:$AC,X$8,FALSE),0),IF(OR($A$6="GNS",$A$6="SAL",$A$6="COM",$A$6="SCG"),"x",_xlfn.IFNA(VLOOKUP(CONCATENATE($B11,$A$6),'Data new Region'!$E:$AC,X$8,FALSE),0)))</f>
        <v>927</v>
      </c>
      <c r="Y11" s="250">
        <f>IF($A$6="TOG",_xlfn.IFNA(VLOOKUP(CONCATENATE($B11,"GNS"),'Data new Region'!$E:$AC,Y$8,FALSE),0),IF(OR($A$6="GNS",$A$6="SAL",$A$6="COM",$A$6="SCG"),"x",_xlfn.IFNA(VLOOKUP(CONCATENATE($B11,$A$6),'Data new Region'!$E:$AC,Y$8,FALSE),0)))</f>
        <v>922</v>
      </c>
      <c r="Z11" s="250">
        <f>IF($A$6="TOG",_xlfn.IFNA(VLOOKUP(CONCATENATE($B11,"GNS"),'Data new Region'!$E:$AC,Z$8,FALSE),0),IF(OR($A$6="GNS",$A$6="SAL",$A$6="COM",$A$6="SCG"),"x",_xlfn.IFNA(VLOOKUP(CONCATENATE($B11,$A$6),'Data new Region'!$E:$AC,Z$8,FALSE),0)))</f>
        <v>902</v>
      </c>
      <c r="AA11" s="182">
        <f>IF($A$6="TOG",_xlfn.IFNA(VLOOKUP(CONCATENATE($B11,"GNS"),'Data new Region'!$E:$AC,AA$8,FALSE),0),IF(OR($A$6="GNS",$A$6="SAL",$A$6="COM",$A$6="SCG"),"x",_xlfn.IFNA(VLOOKUP(CONCATENATE($B11,$A$6),'Data new Region'!$E:$AC,AA$8,FALSE),0)))</f>
        <v>869</v>
      </c>
      <c r="AB11" s="274">
        <f>IF($A$6="TOG",_xlfn.IFNA(VLOOKUP(CONCATENATE($B11,"GNS"),'Data new Region'!$E:$AD,AB$8,FALSE),0),IF(OR($A$6="GNS",$A$6="SAL",$A$6="COM",$A$6="SCG"),"x",_xlfn.IFNA(VLOOKUP(CONCATENATE($B11,$A$6),'Data new Region'!$E:$AD,AB$8,FALSE),0)))</f>
        <v>844</v>
      </c>
    </row>
    <row r="12" spans="1:28" ht="16.2" x14ac:dyDescent="0.3">
      <c r="B12" s="272" t="s">
        <v>571</v>
      </c>
      <c r="C12" s="193" t="s">
        <v>514</v>
      </c>
      <c r="D12" s="207">
        <f>IF($A$6="PDS","x",_xlfn.IFNA(VLOOKUP(CONCATENATE($B12,$A$6),'Data new Region'!$E:$X,D$8,FALSE),0))</f>
        <v>67</v>
      </c>
      <c r="E12" s="189">
        <f>IF($A$6="PDS","x",_xlfn.IFNA(VLOOKUP(CONCATENATE($B12,$A$6),'Data new Region'!$E:$X,E$8,FALSE),0))</f>
        <v>69</v>
      </c>
      <c r="F12" s="189">
        <f>IF($A$6="PDS","x",_xlfn.IFNA(VLOOKUP(CONCATENATE($B12,$A$6),'Data new Region'!$E:$X,F$8,FALSE),0))</f>
        <v>69</v>
      </c>
      <c r="G12" s="189">
        <f>IF($A$6="PDS","x",_xlfn.IFNA(VLOOKUP(CONCATENATE($B12,$A$6),'Data new Region'!$E:$X,G$8,FALSE),0))</f>
        <v>72</v>
      </c>
      <c r="H12" s="189">
        <f>IF($A$6="PDS","x",_xlfn.IFNA(VLOOKUP(CONCATENATE($B12,$A$6),'Data new Region'!$E:$X,H$8,FALSE),0))</f>
        <v>77</v>
      </c>
      <c r="I12" s="189">
        <f>IF($A$6="PDS","x",_xlfn.IFNA(VLOOKUP(CONCATENATE($B12,$A$6),'Data new Region'!$E:$X,I$8,FALSE),0))</f>
        <v>77</v>
      </c>
      <c r="J12" s="189">
        <f>IF($A$6="PDS","x",_xlfn.IFNA(VLOOKUP(CONCATENATE($B12,$A$6),'Data new Region'!$E:$X,J$8,FALSE),0))</f>
        <v>77</v>
      </c>
      <c r="K12" s="189">
        <f>IF($A$6="TOG",_xlfn.IFNA(VLOOKUP(CONCATENATE($B12,"GNS"),'Data new Region'!$E:$AC,K$8,FALSE),0),IF(OR($A$6="GNS",$A$6="SAL",$A$6="COM",$A$6="SCG"),"x",_xlfn.IFNA(VLOOKUP(CONCATENATE($B12,$A$6),'Data new Region'!$E:$AC,K$8,FALSE),0)))</f>
        <v>72</v>
      </c>
      <c r="L12" s="189">
        <f>IF($A$6="TOG",_xlfn.IFNA(VLOOKUP(CONCATENATE($B12,"GNS"),'Data new Region'!$E:$AC,L$8,FALSE),0),IF(OR($A$6="GNS",$A$6="SAL",$A$6="COM",$A$6="SCG"),"x",_xlfn.IFNA(VLOOKUP(CONCATENATE($B12,$A$6),'Data new Region'!$E:$AC,L$8,FALSE),0)))</f>
        <v>69</v>
      </c>
      <c r="M12" s="189">
        <f>IF($A$6="TOG",_xlfn.IFNA(VLOOKUP(CONCATENATE($B12,"GNS"),'Data new Region'!$E:$AC,M$8,FALSE),0),IF(OR($A$6="GNS",$A$6="SAL",$A$6="COM",$A$6="SCG"),"x",_xlfn.IFNA(VLOOKUP(CONCATENATE($B12,$A$6),'Data new Region'!$E:$AC,M$8,FALSE),0)))</f>
        <v>72</v>
      </c>
      <c r="N12" s="189">
        <f>IF($A$6="TOG",_xlfn.IFNA(VLOOKUP(CONCATENATE($B12,"GNS"),'Data new Region'!$E:$AC,N$8,FALSE),0),IF(OR($A$6="GNS",$A$6="SAL",$A$6="COM",$A$6="SCG"),"x",_xlfn.IFNA(VLOOKUP(CONCATENATE($B12,$A$6),'Data new Region'!$E:$AC,N$8,FALSE),0)))</f>
        <v>69</v>
      </c>
      <c r="O12" s="189">
        <f>IF($A$6="TOG",_xlfn.IFNA(VLOOKUP(CONCATENATE($B12,"GNS"),'Data new Region'!$E:$AC,O$8,FALSE),0),IF(OR($A$6="GNS",$A$6="SAL",$A$6="COM",$A$6="SCG"),"x",_xlfn.IFNA(VLOOKUP(CONCATENATE($B12,$A$6),'Data new Region'!$E:$AC,O$8,FALSE),0)))</f>
        <v>75</v>
      </c>
      <c r="P12" s="189">
        <f>IF($A$6="TOG",_xlfn.IFNA(VLOOKUP(CONCATENATE($B12,"GNS"),'Data new Region'!$E:$AC,P$8,FALSE),0),IF(OR($A$6="GNS",$A$6="SAL",$A$6="COM",$A$6="SCG"),"x",_xlfn.IFNA(VLOOKUP(CONCATENATE($B12,$A$6),'Data new Region'!$E:$AC,P$8,FALSE),0)))</f>
        <v>71</v>
      </c>
      <c r="Q12" s="189">
        <f>IF($A$6="TOG",_xlfn.IFNA(VLOOKUP(CONCATENATE($B12,"GNS"),'Data new Region'!$E:$AC,Q$8,FALSE),0),IF(OR($A$6="GNS",$A$6="SAL",$A$6="COM",$A$6="SCG"),"x",_xlfn.IFNA(VLOOKUP(CONCATENATE($B12,$A$6),'Data new Region'!$E:$AC,Q$8,FALSE),0)))</f>
        <v>72</v>
      </c>
      <c r="R12" s="189">
        <f>IF($A$6="TOG",_xlfn.IFNA(VLOOKUP(CONCATENATE($B12,"GNS"),'Data new Region'!$E:$AC,R$8,FALSE),0),IF(OR($A$6="GNS",$A$6="SAL",$A$6="COM",$A$6="SCG"),"x",_xlfn.IFNA(VLOOKUP(CONCATENATE($B12,$A$6),'Data new Region'!$E:$AC,R$8,FALSE),0)))</f>
        <v>72</v>
      </c>
      <c r="S12" s="189">
        <f>IF($A$6="TOG",_xlfn.IFNA(VLOOKUP(CONCATENATE($B12,"GNS"),'Data new Region'!$E:$AC,S$8,FALSE),0),IF(OR($A$6="GNS",$A$6="SAL",$A$6="COM",$A$6="SCG"),"x",_xlfn.IFNA(VLOOKUP(CONCATENATE($B12,$A$6),'Data new Region'!$E:$AC,S$8,FALSE),0)))</f>
        <v>70</v>
      </c>
      <c r="T12" s="189">
        <f>IF($A$6="TOG",_xlfn.IFNA(VLOOKUP(CONCATENATE($B12,"GNS"),'Data new Region'!$E:$AC,T$8,FALSE),0),IF(OR($A$6="GNS",$A$6="SAL",$A$6="COM",$A$6="SCG"),"x",_xlfn.IFNA(VLOOKUP(CONCATENATE($B12,$A$6),'Data new Region'!$E:$AC,T$8,FALSE),0)))</f>
        <v>70</v>
      </c>
      <c r="U12" s="189">
        <f>IF($A$6="TOG",_xlfn.IFNA(VLOOKUP(CONCATENATE($B12,"GNS"),'Data new Region'!$E:$AC,U$8,FALSE),0),IF(OR($A$6="GNS",$A$6="SAL",$A$6="COM",$A$6="SCG"),"x",_xlfn.IFNA(VLOOKUP(CONCATENATE($B12,$A$6),'Data new Region'!$E:$AC,U$8,FALSE),0)))</f>
        <v>69</v>
      </c>
      <c r="V12" s="189">
        <f>IF($A$6="TOG",_xlfn.IFNA(VLOOKUP(CONCATENATE($B12,"GNS"),'Data new Region'!$E:$AC,V$8,FALSE),0),IF(OR($A$6="GNS",$A$6="SAL",$A$6="COM",$A$6="SCG"),"x",_xlfn.IFNA(VLOOKUP(CONCATENATE($B12,$A$6),'Data new Region'!$E:$AC,V$8,FALSE),0)))</f>
        <v>68</v>
      </c>
      <c r="W12" s="189">
        <f>IF($A$6="TOG",_xlfn.IFNA(VLOOKUP(CONCATENATE($B12,"GNS"),'Data new Region'!$E:$AC,W$8,FALSE),0),IF(OR($A$6="GNS",$A$6="SAL",$A$6="COM",$A$6="SCG"),"x",_xlfn.IFNA(VLOOKUP(CONCATENATE($B12,$A$6),'Data new Region'!$E:$AC,W$8,FALSE),0)))</f>
        <v>64</v>
      </c>
      <c r="X12" s="189">
        <f>IF($A$6="TOG",_xlfn.IFNA(VLOOKUP(CONCATENATE($B12,"GNS"),'Data new Region'!$E:$AC,X$8,FALSE),0),IF(OR($A$6="GNS",$A$6="SAL",$A$6="COM",$A$6="SCG"),"x",_xlfn.IFNA(VLOOKUP(CONCATENATE($B12,$A$6),'Data new Region'!$E:$AC,X$8,FALSE),0)))</f>
        <v>66</v>
      </c>
      <c r="Y12" s="189">
        <f>IF($A$6="TOG",_xlfn.IFNA(VLOOKUP(CONCATENATE($B12,"GNS"),'Data new Region'!$E:$AC,Y$8,FALSE),0),IF(OR($A$6="GNS",$A$6="SAL",$A$6="COM",$A$6="SCG"),"x",_xlfn.IFNA(VLOOKUP(CONCATENATE($B12,$A$6),'Data new Region'!$E:$AC,Y$8,FALSE),0)))</f>
        <v>63</v>
      </c>
      <c r="Z12" s="189">
        <f>IF($A$6="TOG",_xlfn.IFNA(VLOOKUP(CONCATENATE($B12,"GNS"),'Data new Region'!$E:$AC,Z$8,FALSE),0),IF(OR($A$6="GNS",$A$6="SAL",$A$6="COM",$A$6="SCG"),"x",_xlfn.IFNA(VLOOKUP(CONCATENATE($B12,$A$6),'Data new Region'!$E:$AC,Z$8,FALSE),0)))</f>
        <v>61</v>
      </c>
      <c r="AA12" s="288">
        <f>IF($A$6="TOG",_xlfn.IFNA(VLOOKUP(CONCATENATE($B12,"GNS"),'Data new Region'!$E:$AC,AA$8,FALSE),0),IF(OR($A$6="GNS",$A$6="SAL",$A$6="COM",$A$6="SCG"),"x",_xlfn.IFNA(VLOOKUP(CONCATENATE($B12,$A$6),'Data new Region'!$E:$AC,AA$8,FALSE),0)))</f>
        <v>59</v>
      </c>
      <c r="AB12" s="190">
        <f>IF($A$6="TOG",_xlfn.IFNA(VLOOKUP(CONCATENATE($B12,"GNS"),'Data new Region'!$E:$AD,AB$8,FALSE),0),IF(OR($A$6="GNS",$A$6="SAL",$A$6="COM",$A$6="SCG"),"x",_xlfn.IFNA(VLOOKUP(CONCATENATE($B12,$A$6),'Data new Region'!$E:$AD,AB$8,FALSE),0)))</f>
        <v>57</v>
      </c>
    </row>
    <row r="13" spans="1:28" ht="16.2" x14ac:dyDescent="0.3">
      <c r="B13" s="272" t="s">
        <v>572</v>
      </c>
      <c r="C13" s="193" t="s">
        <v>516</v>
      </c>
      <c r="D13" s="207">
        <f>IF($A$6="PDS","x",_xlfn.IFNA(VLOOKUP(CONCATENATE($B13,$A$6),'Data new Region'!$E:$X,D$8,FALSE),0))</f>
        <v>232</v>
      </c>
      <c r="E13" s="189">
        <f>IF($A$6="PDS","x",_xlfn.IFNA(VLOOKUP(CONCATENATE($B13,$A$6),'Data new Region'!$E:$X,E$8,FALSE),0))</f>
        <v>229</v>
      </c>
      <c r="F13" s="189">
        <f>IF($A$6="PDS","x",_xlfn.IFNA(VLOOKUP(CONCATENATE($B13,$A$6),'Data new Region'!$E:$X,F$8,FALSE),0))</f>
        <v>237</v>
      </c>
      <c r="G13" s="189">
        <f>IF($A$6="PDS","x",_xlfn.IFNA(VLOOKUP(CONCATENATE($B13,$A$6),'Data new Region'!$E:$X,G$8,FALSE),0))</f>
        <v>244</v>
      </c>
      <c r="H13" s="189">
        <f>IF($A$6="PDS","x",_xlfn.IFNA(VLOOKUP(CONCATENATE($B13,$A$6),'Data new Region'!$E:$X,H$8,FALSE),0))</f>
        <v>230</v>
      </c>
      <c r="I13" s="189">
        <f>IF($A$6="PDS","x",_xlfn.IFNA(VLOOKUP(CONCATENATE($B13,$A$6),'Data new Region'!$E:$X,I$8,FALSE),0))</f>
        <v>242</v>
      </c>
      <c r="J13" s="189">
        <f>IF($A$6="PDS","x",_xlfn.IFNA(VLOOKUP(CONCATENATE($B13,$A$6),'Data new Region'!$E:$X,J$8,FALSE),0))</f>
        <v>253</v>
      </c>
      <c r="K13" s="189">
        <f>IF($A$6="TOG",_xlfn.IFNA(VLOOKUP(CONCATENATE($B13,"GNS"),'Data new Region'!$E:$AC,K$8,FALSE),0),IF(OR($A$6="GNS",$A$6="SAL",$A$6="COM",$A$6="SCG"),"x",_xlfn.IFNA(VLOOKUP(CONCATENATE($B13,$A$6),'Data new Region'!$E:$AC,K$8,FALSE),0)))</f>
        <v>245</v>
      </c>
      <c r="L13" s="189">
        <f>IF($A$6="TOG",_xlfn.IFNA(VLOOKUP(CONCATENATE($B13,"GNS"),'Data new Region'!$E:$AC,L$8,FALSE),0),IF(OR($A$6="GNS",$A$6="SAL",$A$6="COM",$A$6="SCG"),"x",_xlfn.IFNA(VLOOKUP(CONCATENATE($B13,$A$6),'Data new Region'!$E:$AC,L$8,FALSE),0)))</f>
        <v>246</v>
      </c>
      <c r="M13" s="189">
        <f>IF($A$6="TOG",_xlfn.IFNA(VLOOKUP(CONCATENATE($B13,"GNS"),'Data new Region'!$E:$AC,M$8,FALSE),0),IF(OR($A$6="GNS",$A$6="SAL",$A$6="COM",$A$6="SCG"),"x",_xlfn.IFNA(VLOOKUP(CONCATENATE($B13,$A$6),'Data new Region'!$E:$AC,M$8,FALSE),0)))</f>
        <v>250</v>
      </c>
      <c r="N13" s="189">
        <f>IF($A$6="TOG",_xlfn.IFNA(VLOOKUP(CONCATENATE($B13,"GNS"),'Data new Region'!$E:$AC,N$8,FALSE),0),IF(OR($A$6="GNS",$A$6="SAL",$A$6="COM",$A$6="SCG"),"x",_xlfn.IFNA(VLOOKUP(CONCATENATE($B13,$A$6),'Data new Region'!$E:$AC,N$8,FALSE),0)))</f>
        <v>260</v>
      </c>
      <c r="O13" s="189">
        <f>IF($A$6="TOG",_xlfn.IFNA(VLOOKUP(CONCATENATE($B13,"GNS"),'Data new Region'!$E:$AC,O$8,FALSE),0),IF(OR($A$6="GNS",$A$6="SAL",$A$6="COM",$A$6="SCG"),"x",_xlfn.IFNA(VLOOKUP(CONCATENATE($B13,$A$6),'Data new Region'!$E:$AC,O$8,FALSE),0)))</f>
        <v>261</v>
      </c>
      <c r="P13" s="189">
        <f>IF($A$6="TOG",_xlfn.IFNA(VLOOKUP(CONCATENATE($B13,"GNS"),'Data new Region'!$E:$AC,P$8,FALSE),0),IF(OR($A$6="GNS",$A$6="SAL",$A$6="COM",$A$6="SCG"),"x",_xlfn.IFNA(VLOOKUP(CONCATENATE($B13,$A$6),'Data new Region'!$E:$AC,P$8,FALSE),0)))</f>
        <v>263</v>
      </c>
      <c r="Q13" s="189">
        <f>IF($A$6="TOG",_xlfn.IFNA(VLOOKUP(CONCATENATE($B13,"GNS"),'Data new Region'!$E:$AC,Q$8,FALSE),0),IF(OR($A$6="GNS",$A$6="SAL",$A$6="COM",$A$6="SCG"),"x",_xlfn.IFNA(VLOOKUP(CONCATENATE($B13,$A$6),'Data new Region'!$E:$AC,Q$8,FALSE),0)))</f>
        <v>254</v>
      </c>
      <c r="R13" s="189">
        <f>IF($A$6="TOG",_xlfn.IFNA(VLOOKUP(CONCATENATE($B13,"GNS"),'Data new Region'!$E:$AC,R$8,FALSE),0),IF(OR($A$6="GNS",$A$6="SAL",$A$6="COM",$A$6="SCG"),"x",_xlfn.IFNA(VLOOKUP(CONCATENATE($B13,$A$6),'Data new Region'!$E:$AC,R$8,FALSE),0)))</f>
        <v>259</v>
      </c>
      <c r="S13" s="189">
        <f>IF($A$6="TOG",_xlfn.IFNA(VLOOKUP(CONCATENATE($B13,"GNS"),'Data new Region'!$E:$AC,S$8,FALSE),0),IF(OR($A$6="GNS",$A$6="SAL",$A$6="COM",$A$6="SCG"),"x",_xlfn.IFNA(VLOOKUP(CONCATENATE($B13,$A$6),'Data new Region'!$E:$AC,S$8,FALSE),0)))</f>
        <v>255</v>
      </c>
      <c r="T13" s="189">
        <f>IF($A$6="TOG",_xlfn.IFNA(VLOOKUP(CONCATENATE($B13,"GNS"),'Data new Region'!$E:$AC,T$8,FALSE),0),IF(OR($A$6="GNS",$A$6="SAL",$A$6="COM",$A$6="SCG"),"x",_xlfn.IFNA(VLOOKUP(CONCATENATE($B13,$A$6),'Data new Region'!$E:$AC,T$8,FALSE),0)))</f>
        <v>257</v>
      </c>
      <c r="U13" s="189">
        <f>IF($A$6="TOG",_xlfn.IFNA(VLOOKUP(CONCATENATE($B13,"GNS"),'Data new Region'!$E:$AC,U$8,FALSE),0),IF(OR($A$6="GNS",$A$6="SAL",$A$6="COM",$A$6="SCG"),"x",_xlfn.IFNA(VLOOKUP(CONCATENATE($B13,$A$6),'Data new Region'!$E:$AC,U$8,FALSE),0)))</f>
        <v>258</v>
      </c>
      <c r="V13" s="189">
        <f>IF($A$6="TOG",_xlfn.IFNA(VLOOKUP(CONCATENATE($B13,"GNS"),'Data new Region'!$E:$AC,V$8,FALSE),0),IF(OR($A$6="GNS",$A$6="SAL",$A$6="COM",$A$6="SCG"),"x",_xlfn.IFNA(VLOOKUP(CONCATENATE($B13,$A$6),'Data new Region'!$E:$AC,V$8,FALSE),0)))</f>
        <v>263</v>
      </c>
      <c r="W13" s="189">
        <f>IF($A$6="TOG",_xlfn.IFNA(VLOOKUP(CONCATENATE($B13,"GNS"),'Data new Region'!$E:$AC,W$8,FALSE),0),IF(OR($A$6="GNS",$A$6="SAL",$A$6="COM",$A$6="SCG"),"x",_xlfn.IFNA(VLOOKUP(CONCATENATE($B13,$A$6),'Data new Region'!$E:$AC,W$8,FALSE),0)))</f>
        <v>260</v>
      </c>
      <c r="X13" s="189">
        <f>IF($A$6="TOG",_xlfn.IFNA(VLOOKUP(CONCATENATE($B13,"GNS"),'Data new Region'!$E:$AC,X$8,FALSE),0),IF(OR($A$6="GNS",$A$6="SAL",$A$6="COM",$A$6="SCG"),"x",_xlfn.IFNA(VLOOKUP(CONCATENATE($B13,$A$6),'Data new Region'!$E:$AC,X$8,FALSE),0)))</f>
        <v>260</v>
      </c>
      <c r="Y13" s="189">
        <f>IF($A$6="TOG",_xlfn.IFNA(VLOOKUP(CONCATENATE($B13,"GNS"),'Data new Region'!$E:$AC,Y$8,FALSE),0),IF(OR($A$6="GNS",$A$6="SAL",$A$6="COM",$A$6="SCG"),"x",_xlfn.IFNA(VLOOKUP(CONCATENATE($B13,$A$6),'Data new Region'!$E:$AC,Y$8,FALSE),0)))</f>
        <v>256</v>
      </c>
      <c r="Z13" s="189">
        <f>IF($A$6="TOG",_xlfn.IFNA(VLOOKUP(CONCATENATE($B13,"GNS"),'Data new Region'!$E:$AC,Z$8,FALSE),0),IF(OR($A$6="GNS",$A$6="SAL",$A$6="COM",$A$6="SCG"),"x",_xlfn.IFNA(VLOOKUP(CONCATENATE($B13,$A$6),'Data new Region'!$E:$AC,Z$8,FALSE),0)))</f>
        <v>245</v>
      </c>
      <c r="AA13" s="189">
        <f>IF($A$6="TOG",_xlfn.IFNA(VLOOKUP(CONCATENATE($B13,"GNS"),'Data new Region'!$E:$AC,AA$8,FALSE),0),IF(OR($A$6="GNS",$A$6="SAL",$A$6="COM",$A$6="SCG"),"x",_xlfn.IFNA(VLOOKUP(CONCATENATE($B13,$A$6),'Data new Region'!$E:$AC,AA$8,FALSE),0)))</f>
        <v>237</v>
      </c>
      <c r="AB13" s="190">
        <f>IF($A$6="TOG",_xlfn.IFNA(VLOOKUP(CONCATENATE($B13,"GNS"),'Data new Region'!$E:$AD,AB$8,FALSE),0),IF(OR($A$6="GNS",$A$6="SAL",$A$6="COM",$A$6="SCG"),"x",_xlfn.IFNA(VLOOKUP(CONCATENATE($B13,$A$6),'Data new Region'!$E:$AD,AB$8,FALSE),0)))</f>
        <v>224</v>
      </c>
    </row>
    <row r="14" spans="1:28" ht="16.2" x14ac:dyDescent="0.3">
      <c r="B14" s="272" t="s">
        <v>573</v>
      </c>
      <c r="C14" s="193" t="s">
        <v>521</v>
      </c>
      <c r="D14" s="207">
        <f>IF($A$6="PDS","x",_xlfn.IFNA(VLOOKUP(CONCATENATE($B14,$A$6),'Data new Region'!$E:$X,D$8,FALSE),0))</f>
        <v>585</v>
      </c>
      <c r="E14" s="111">
        <f>IF($A$6="PDS","x",_xlfn.IFNA(VLOOKUP(CONCATENATE($B14,$A$6),'Data new Region'!$E:$X,E$8,FALSE),0))</f>
        <v>611</v>
      </c>
      <c r="F14" s="111">
        <f>IF($A$6="PDS","x",_xlfn.IFNA(VLOOKUP(CONCATENATE($B14,$A$6),'Data new Region'!$E:$X,F$8,FALSE),0))</f>
        <v>605</v>
      </c>
      <c r="G14" s="111">
        <f>IF($A$6="PDS","x",_xlfn.IFNA(VLOOKUP(CONCATENATE($B14,$A$6),'Data new Region'!$E:$X,G$8,FALSE),0))</f>
        <v>632</v>
      </c>
      <c r="H14" s="111">
        <f>IF($A$6="PDS","x",_xlfn.IFNA(VLOOKUP(CONCATENATE($B14,$A$6),'Data new Region'!$E:$X,H$8,FALSE),0))</f>
        <v>591</v>
      </c>
      <c r="I14" s="111">
        <f>IF($A$6="PDS","x",_xlfn.IFNA(VLOOKUP(CONCATENATE($B14,$A$6),'Data new Region'!$E:$X,I$8,FALSE),0))</f>
        <v>599</v>
      </c>
      <c r="J14" s="111">
        <f>IF($A$6="PDS","x",_xlfn.IFNA(VLOOKUP(CONCATENATE($B14,$A$6),'Data new Region'!$E:$X,J$8,FALSE),0))</f>
        <v>621</v>
      </c>
      <c r="K14" s="189">
        <f>IF($A$6="TOG",_xlfn.IFNA(VLOOKUP(CONCATENATE($B14,"GNS"),'Data new Region'!$E:$AC,K$8,FALSE),0),IF(OR($A$6="GNS",$A$6="SAL",$A$6="COM",$A$6="SCG"),"x",_xlfn.IFNA(VLOOKUP(CONCATENATE($B14,$A$6),'Data new Region'!$E:$AC,K$8,FALSE),0)))</f>
        <v>604</v>
      </c>
      <c r="L14" s="189">
        <f>IF($A$6="TOG",_xlfn.IFNA(VLOOKUP(CONCATENATE($B14,"GNS"),'Data new Region'!$E:$AC,L$8,FALSE),0),IF(OR($A$6="GNS",$A$6="SAL",$A$6="COM",$A$6="SCG"),"x",_xlfn.IFNA(VLOOKUP(CONCATENATE($B14,$A$6),'Data new Region'!$E:$AC,L$8,FALSE),0)))</f>
        <v>638</v>
      </c>
      <c r="M14" s="189">
        <f>IF($A$6="TOG",_xlfn.IFNA(VLOOKUP(CONCATENATE($B14,"GNS"),'Data new Region'!$E:$AC,M$8,FALSE),0),IF(OR($A$6="GNS",$A$6="SAL",$A$6="COM",$A$6="SCG"),"x",_xlfn.IFNA(VLOOKUP(CONCATENATE($B14,$A$6),'Data new Region'!$E:$AC,M$8,FALSE),0)))</f>
        <v>622</v>
      </c>
      <c r="N14" s="189">
        <f>IF($A$6="TOG",_xlfn.IFNA(VLOOKUP(CONCATENATE($B14,"GNS"),'Data new Region'!$E:$AC,N$8,FALSE),0),IF(OR($A$6="GNS",$A$6="SAL",$A$6="COM",$A$6="SCG"),"x",_xlfn.IFNA(VLOOKUP(CONCATENATE($B14,$A$6),'Data new Region'!$E:$AC,N$8,FALSE),0)))</f>
        <v>631</v>
      </c>
      <c r="O14" s="189">
        <f>IF($A$6="TOG",_xlfn.IFNA(VLOOKUP(CONCATENATE($B14,"GNS"),'Data new Region'!$E:$AC,O$8,FALSE),0),IF(OR($A$6="GNS",$A$6="SAL",$A$6="COM",$A$6="SCG"),"x",_xlfn.IFNA(VLOOKUP(CONCATENATE($B14,$A$6),'Data new Region'!$E:$AC,O$8,FALSE),0)))</f>
        <v>625</v>
      </c>
      <c r="P14" s="189">
        <f>IF($A$6="TOG",_xlfn.IFNA(VLOOKUP(CONCATENATE($B14,"GNS"),'Data new Region'!$E:$AC,P$8,FALSE),0),IF(OR($A$6="GNS",$A$6="SAL",$A$6="COM",$A$6="SCG"),"x",_xlfn.IFNA(VLOOKUP(CONCATENATE($B14,$A$6),'Data new Region'!$E:$AC,P$8,FALSE),0)))</f>
        <v>626</v>
      </c>
      <c r="Q14" s="189">
        <f>IF($A$6="TOG",_xlfn.IFNA(VLOOKUP(CONCATENATE($B14,"GNS"),'Data new Region'!$E:$AC,Q$8,FALSE),0),IF(OR($A$6="GNS",$A$6="SAL",$A$6="COM",$A$6="SCG"),"x",_xlfn.IFNA(VLOOKUP(CONCATENATE($B14,$A$6),'Data new Region'!$E:$AC,Q$8,FALSE),0)))</f>
        <v>620</v>
      </c>
      <c r="R14" s="189">
        <f>IF($A$6="TOG",_xlfn.IFNA(VLOOKUP(CONCATENATE($B14,"GNS"),'Data new Region'!$E:$AC,R$8,FALSE),0),IF(OR($A$6="GNS",$A$6="SAL",$A$6="COM",$A$6="SCG"),"x",_xlfn.IFNA(VLOOKUP(CONCATENATE($B14,$A$6),'Data new Region'!$E:$AC,R$8,FALSE),0)))</f>
        <v>629</v>
      </c>
      <c r="S14" s="189">
        <f>IF($A$6="TOG",_xlfn.IFNA(VLOOKUP(CONCATENATE($B14,"GNS"),'Data new Region'!$E:$AC,S$8,FALSE),0),IF(OR($A$6="GNS",$A$6="SAL",$A$6="COM",$A$6="SCG"),"x",_xlfn.IFNA(VLOOKUP(CONCATENATE($B14,$A$6),'Data new Region'!$E:$AC,S$8,FALSE),0)))</f>
        <v>624</v>
      </c>
      <c r="T14" s="189">
        <f>IF($A$6="TOG",_xlfn.IFNA(VLOOKUP(CONCATENATE($B14,"GNS"),'Data new Region'!$E:$AC,T$8,FALSE),0),IF(OR($A$6="GNS",$A$6="SAL",$A$6="COM",$A$6="SCG"),"x",_xlfn.IFNA(VLOOKUP(CONCATENATE($B14,$A$6),'Data new Region'!$E:$AC,T$8,FALSE),0)))</f>
        <v>636</v>
      </c>
      <c r="U14" s="189">
        <f>IF($A$6="TOG",_xlfn.IFNA(VLOOKUP(CONCATENATE($B14,"GNS"),'Data new Region'!$E:$AC,U$8,FALSE),0),IF(OR($A$6="GNS",$A$6="SAL",$A$6="COM",$A$6="SCG"),"x",_xlfn.IFNA(VLOOKUP(CONCATENATE($B14,$A$6),'Data new Region'!$E:$AC,U$8,FALSE),0)))</f>
        <v>640</v>
      </c>
      <c r="V14" s="189">
        <f>IF($A$6="TOG",_xlfn.IFNA(VLOOKUP(CONCATENATE($B14,"GNS"),'Data new Region'!$E:$AC,V$8,FALSE),0),IF(OR($A$6="GNS",$A$6="SAL",$A$6="COM",$A$6="SCG"),"x",_xlfn.IFNA(VLOOKUP(CONCATENATE($B14,$A$6),'Data new Region'!$E:$AC,V$8,FALSE),0)))</f>
        <v>652</v>
      </c>
      <c r="W14" s="189">
        <f>IF($A$6="TOG",_xlfn.IFNA(VLOOKUP(CONCATENATE($B14,"GNS"),'Data new Region'!$E:$AC,W$8,FALSE),0),IF(OR($A$6="GNS",$A$6="SAL",$A$6="COM",$A$6="SCG"),"x",_xlfn.IFNA(VLOOKUP(CONCATENATE($B14,$A$6),'Data new Region'!$E:$AC,W$8,FALSE),0)))</f>
        <v>631</v>
      </c>
      <c r="X14" s="189">
        <f>IF($A$6="TOG",_xlfn.IFNA(VLOOKUP(CONCATENATE($B14,"GNS"),'Data new Region'!$E:$AC,X$8,FALSE),0),IF(OR($A$6="GNS",$A$6="SAL",$A$6="COM",$A$6="SCG"),"x",_xlfn.IFNA(VLOOKUP(CONCATENATE($B14,$A$6),'Data new Region'!$E:$AC,X$8,FALSE),0)))</f>
        <v>622</v>
      </c>
      <c r="Y14" s="189">
        <f>IF($A$6="TOG",_xlfn.IFNA(VLOOKUP(CONCATENATE($B14,"GNS"),'Data new Region'!$E:$AC,Y$8,FALSE),0),IF(OR($A$6="GNS",$A$6="SAL",$A$6="COM",$A$6="SCG"),"x",_xlfn.IFNA(VLOOKUP(CONCATENATE($B14,$A$6),'Data new Region'!$E:$AC,Y$8,FALSE),0)))</f>
        <v>617</v>
      </c>
      <c r="Z14" s="189">
        <f>IF($A$6="TOG",_xlfn.IFNA(VLOOKUP(CONCATENATE($B14,"GNS"),'Data new Region'!$E:$AC,Z$8,FALSE),0),IF(OR($A$6="GNS",$A$6="SAL",$A$6="COM",$A$6="SCG"),"x",_xlfn.IFNA(VLOOKUP(CONCATENATE($B14,$A$6),'Data new Region'!$E:$AC,Z$8,FALSE),0)))</f>
        <v>613</v>
      </c>
      <c r="AA14" s="111">
        <f>IF($A$6="TOG",_xlfn.IFNA(VLOOKUP(CONCATENATE($B14,"GNS"),'Data new Region'!$E:$AC,AA$8,FALSE),0),IF(OR($A$6="GNS",$A$6="SAL",$A$6="COM",$A$6="SCG"),"x",_xlfn.IFNA(VLOOKUP(CONCATENATE($B14,$A$6),'Data new Region'!$E:$AC,AA$8,FALSE),0)))</f>
        <v>592</v>
      </c>
      <c r="AB14" s="191">
        <f>IF($A$6="TOG",_xlfn.IFNA(VLOOKUP(CONCATENATE($B14,"GNS"),'Data new Region'!$E:$AD,AB$8,FALSE),0),IF(OR($A$6="GNS",$A$6="SAL",$A$6="COM",$A$6="SCG"),"x",_xlfn.IFNA(VLOOKUP(CONCATENATE($B14,$A$6),'Data new Region'!$E:$AD,AB$8,FALSE),0)))</f>
        <v>582</v>
      </c>
    </row>
    <row r="15" spans="1:28" ht="16.2" x14ac:dyDescent="0.3">
      <c r="B15" s="272" t="s">
        <v>561</v>
      </c>
      <c r="C15" s="196" t="s">
        <v>560</v>
      </c>
      <c r="D15" s="195">
        <f>IF($A$6="PDS","x",_xlfn.IFNA(VLOOKUP(CONCATENATE($B15,$A$6),'Data new Region'!$E:$X,D$8,FALSE),0))</f>
        <v>930</v>
      </c>
      <c r="E15" s="250">
        <f>IF($A$6="PDS","x",_xlfn.IFNA(VLOOKUP(CONCATENATE($B15,$A$6),'Data new Region'!$E:$X,E$8,FALSE),0))</f>
        <v>914</v>
      </c>
      <c r="F15" s="250">
        <f>IF($A$6="PDS","x",_xlfn.IFNA(VLOOKUP(CONCATENATE($B15,$A$6),'Data new Region'!$E:$X,F$8,FALSE),0))</f>
        <v>955</v>
      </c>
      <c r="G15" s="250">
        <f>IF($A$6="PDS","x",_xlfn.IFNA(VLOOKUP(CONCATENATE($B15,$A$6),'Data new Region'!$E:$X,G$8,FALSE),0))</f>
        <v>979</v>
      </c>
      <c r="H15" s="250">
        <f>IF($A$6="PDS","x",_xlfn.IFNA(VLOOKUP(CONCATENATE($B15,$A$6),'Data new Region'!$E:$X,H$8,FALSE),0))</f>
        <v>987</v>
      </c>
      <c r="I15" s="250">
        <f>IF($A$6="PDS","x",_xlfn.IFNA(VLOOKUP(CONCATENATE($B15,$A$6),'Data new Region'!$E:$X,I$8,FALSE),0))</f>
        <v>1002</v>
      </c>
      <c r="J15" s="250">
        <f>IF($A$6="PDS","x",_xlfn.IFNA(VLOOKUP(CONCATENATE($B15,$A$6),'Data new Region'!$E:$X,J$8,FALSE),0))</f>
        <v>1025</v>
      </c>
      <c r="K15" s="182">
        <f>IF($A$6="TOG",_xlfn.IFNA(VLOOKUP(CONCATENATE($B15,"GNS"),'Data new Region'!$E:$AC,K$8,FALSE),0),IF(OR($A$6="GNS",$A$6="SAL",$A$6="COM",$A$6="SCG"),"x",_xlfn.IFNA(VLOOKUP(CONCATENATE($B15,$A$6),'Data new Region'!$E:$AC,K$8,FALSE),0)))</f>
        <v>1015</v>
      </c>
      <c r="L15" s="182">
        <f>IF($A$6="TOG",_xlfn.IFNA(VLOOKUP(CONCATENATE($B15,"GNS"),'Data new Region'!$E:$AC,L$8,FALSE),0),IF(OR($A$6="GNS",$A$6="SAL",$A$6="COM",$A$6="SCG"),"x",_xlfn.IFNA(VLOOKUP(CONCATENATE($B15,$A$6),'Data new Region'!$E:$AC,L$8,FALSE),0)))</f>
        <v>1019</v>
      </c>
      <c r="M15" s="182">
        <f>IF($A$6="TOG",_xlfn.IFNA(VLOOKUP(CONCATENATE($B15,"GNS"),'Data new Region'!$E:$AC,M$8,FALSE),0),IF(OR($A$6="GNS",$A$6="SAL",$A$6="COM",$A$6="SCG"),"x",_xlfn.IFNA(VLOOKUP(CONCATENATE($B15,$A$6),'Data new Region'!$E:$AC,M$8,FALSE),0)))</f>
        <v>1017</v>
      </c>
      <c r="N15" s="182">
        <f>IF($A$6="TOG",_xlfn.IFNA(VLOOKUP(CONCATENATE($B15,"GNS"),'Data new Region'!$E:$AC,N$8,FALSE),0),IF(OR($A$6="GNS",$A$6="SAL",$A$6="COM",$A$6="SCG"),"x",_xlfn.IFNA(VLOOKUP(CONCATENATE($B15,$A$6),'Data new Region'!$E:$AC,N$8,FALSE),0)))</f>
        <v>1003</v>
      </c>
      <c r="O15" s="182">
        <f>IF($A$6="TOG",_xlfn.IFNA(VLOOKUP(CONCATENATE($B15,"GNS"),'Data new Region'!$E:$AC,O$8,FALSE),0),IF(OR($A$6="GNS",$A$6="SAL",$A$6="COM",$A$6="SCG"),"x",_xlfn.IFNA(VLOOKUP(CONCATENATE($B15,$A$6),'Data new Region'!$E:$AC,O$8,FALSE),0)))</f>
        <v>1002</v>
      </c>
      <c r="P15" s="182">
        <f>IF($A$6="TOG",_xlfn.IFNA(VLOOKUP(CONCATENATE($B15,"GNS"),'Data new Region'!$E:$AC,P$8,FALSE),0),IF(OR($A$6="GNS",$A$6="SAL",$A$6="COM",$A$6="SCG"),"x",_xlfn.IFNA(VLOOKUP(CONCATENATE($B15,$A$6),'Data new Region'!$E:$AC,P$8,FALSE),0)))</f>
        <v>1014</v>
      </c>
      <c r="Q15" s="182">
        <f>IF($A$6="TOG",_xlfn.IFNA(VLOOKUP(CONCATENATE($B15,"GNS"),'Data new Region'!$E:$AC,Q$8,FALSE),0),IF(OR($A$6="GNS",$A$6="SAL",$A$6="COM",$A$6="SCG"),"x",_xlfn.IFNA(VLOOKUP(CONCATENATE($B15,$A$6),'Data new Region'!$E:$AC,Q$8,FALSE),0)))</f>
        <v>996</v>
      </c>
      <c r="R15" s="182">
        <f>IF($A$6="TOG",_xlfn.IFNA(VLOOKUP(CONCATENATE($B15,"GNS"),'Data new Region'!$E:$AC,R$8,FALSE),0),IF(OR($A$6="GNS",$A$6="SAL",$A$6="COM",$A$6="SCG"),"x",_xlfn.IFNA(VLOOKUP(CONCATENATE($B15,$A$6),'Data new Region'!$E:$AC,R$8,FALSE),0)))</f>
        <v>986</v>
      </c>
      <c r="S15" s="182">
        <f>IF($A$6="TOG",_xlfn.IFNA(VLOOKUP(CONCATENATE($B15,"GNS"),'Data new Region'!$E:$AC,S$8,FALSE),0),IF(OR($A$6="GNS",$A$6="SAL",$A$6="COM",$A$6="SCG"),"x",_xlfn.IFNA(VLOOKUP(CONCATENATE($B15,$A$6),'Data new Region'!$E:$AC,S$8,FALSE),0)))</f>
        <v>972</v>
      </c>
      <c r="T15" s="182">
        <f>IF($A$6="TOG",_xlfn.IFNA(VLOOKUP(CONCATENATE($B15,"GNS"),'Data new Region'!$E:$AC,T$8,FALSE),0),IF(OR($A$6="GNS",$A$6="SAL",$A$6="COM",$A$6="SCG"),"x",_xlfn.IFNA(VLOOKUP(CONCATENATE($B15,$A$6),'Data new Region'!$E:$AC,T$8,FALSE),0)))</f>
        <v>991</v>
      </c>
      <c r="U15" s="182">
        <f>IF($A$6="TOG",_xlfn.IFNA(VLOOKUP(CONCATENATE($B15,"GNS"),'Data new Region'!$E:$AC,U$8,FALSE),0),IF(OR($A$6="GNS",$A$6="SAL",$A$6="COM",$A$6="SCG"),"x",_xlfn.IFNA(VLOOKUP(CONCATENATE($B15,$A$6),'Data new Region'!$E:$AC,U$8,FALSE),0)))</f>
        <v>989</v>
      </c>
      <c r="V15" s="182">
        <f>IF($A$6="TOG",_xlfn.IFNA(VLOOKUP(CONCATENATE($B15,"GNS"),'Data new Region'!$E:$AC,V$8,FALSE),0),IF(OR($A$6="GNS",$A$6="SAL",$A$6="COM",$A$6="SCG"),"x",_xlfn.IFNA(VLOOKUP(CONCATENATE($B15,$A$6),'Data new Region'!$E:$AC,V$8,FALSE),0)))</f>
        <v>995</v>
      </c>
      <c r="W15" s="182">
        <f>IF($A$6="TOG",_xlfn.IFNA(VLOOKUP(CONCATENATE($B15,"GNS"),'Data new Region'!$E:$AC,W$8,FALSE),0),IF(OR($A$6="GNS",$A$6="SAL",$A$6="COM",$A$6="SCG"),"x",_xlfn.IFNA(VLOOKUP(CONCATENATE($B15,$A$6),'Data new Region'!$E:$AC,W$8,FALSE),0)))</f>
        <v>987</v>
      </c>
      <c r="X15" s="182">
        <f>IF($A$6="TOG",_xlfn.IFNA(VLOOKUP(CONCATENATE($B15,"GNS"),'Data new Region'!$E:$AC,X$8,FALSE),0),IF(OR($A$6="GNS",$A$6="SAL",$A$6="COM",$A$6="SCG"),"x",_xlfn.IFNA(VLOOKUP(CONCATENATE($B15,$A$6),'Data new Region'!$E:$AC,X$8,FALSE),0)))</f>
        <v>1006</v>
      </c>
      <c r="Y15" s="182">
        <f>IF($A$6="TOG",_xlfn.IFNA(VLOOKUP(CONCATENATE($B15,"GNS"),'Data new Region'!$E:$AC,Y$8,FALSE),0),IF(OR($A$6="GNS",$A$6="SAL",$A$6="COM",$A$6="SCG"),"x",_xlfn.IFNA(VLOOKUP(CONCATENATE($B15,$A$6),'Data new Region'!$E:$AC,Y$8,FALSE),0)))</f>
        <v>1004</v>
      </c>
      <c r="Z15" s="182">
        <f>IF($A$6="TOG",_xlfn.IFNA(VLOOKUP(CONCATENATE($B15,"GNS"),'Data new Region'!$E:$AC,Z$8,FALSE),0),IF(OR($A$6="GNS",$A$6="SAL",$A$6="COM",$A$6="SCG"),"x",_xlfn.IFNA(VLOOKUP(CONCATENATE($B15,$A$6),'Data new Region'!$E:$AC,Z$8,FALSE),0)))</f>
        <v>973</v>
      </c>
      <c r="AA15" s="182">
        <f>IF($A$6="TOG",_xlfn.IFNA(VLOOKUP(CONCATENATE($B15,"GNS"),'Data new Region'!$E:$AC,AA$8,FALSE),0),IF(OR($A$6="GNS",$A$6="SAL",$A$6="COM",$A$6="SCG"),"x",_xlfn.IFNA(VLOOKUP(CONCATENATE($B15,$A$6),'Data new Region'!$E:$AC,AA$8,FALSE),0)))</f>
        <v>959</v>
      </c>
      <c r="AB15" s="274">
        <f>IF($A$6="TOG",_xlfn.IFNA(VLOOKUP(CONCATENATE($B15,"GNS"),'Data new Region'!$E:$AD,AB$8,FALSE),0),IF(OR($A$6="GNS",$A$6="SAL",$A$6="COM",$A$6="SCG"),"x",_xlfn.IFNA(VLOOKUP(CONCATENATE($B15,$A$6),'Data new Region'!$E:$AD,AB$8,FALSE),0)))</f>
        <v>931</v>
      </c>
    </row>
    <row r="16" spans="1:28" ht="16.2" x14ac:dyDescent="0.3">
      <c r="B16" s="272" t="s">
        <v>574</v>
      </c>
      <c r="C16" s="193" t="s">
        <v>519</v>
      </c>
      <c r="D16" s="207">
        <f>IF($A$6="PDS","x",_xlfn.IFNA(VLOOKUP(CONCATENATE($B16,$A$6),'Data new Region'!$E:$X,D$8,FALSE),0))</f>
        <v>209</v>
      </c>
      <c r="E16" s="189">
        <f>IF($A$6="PDS","x",_xlfn.IFNA(VLOOKUP(CONCATENATE($B16,$A$6),'Data new Region'!$E:$X,E$8,FALSE),0))</f>
        <v>211</v>
      </c>
      <c r="F16" s="189">
        <f>IF($A$6="PDS","x",_xlfn.IFNA(VLOOKUP(CONCATENATE($B16,$A$6),'Data new Region'!$E:$X,F$8,FALSE),0))</f>
        <v>221</v>
      </c>
      <c r="G16" s="189">
        <f>IF($A$6="PDS","x",_xlfn.IFNA(VLOOKUP(CONCATENATE($B16,$A$6),'Data new Region'!$E:$X,G$8,FALSE),0))</f>
        <v>231</v>
      </c>
      <c r="H16" s="189">
        <f>IF($A$6="PDS","x",_xlfn.IFNA(VLOOKUP(CONCATENATE($B16,$A$6),'Data new Region'!$E:$X,H$8,FALSE),0))</f>
        <v>237</v>
      </c>
      <c r="I16" s="189">
        <f>IF($A$6="PDS","x",_xlfn.IFNA(VLOOKUP(CONCATENATE($B16,$A$6),'Data new Region'!$E:$X,I$8,FALSE),0))</f>
        <v>231</v>
      </c>
      <c r="J16" s="189">
        <f>IF($A$6="PDS","x",_xlfn.IFNA(VLOOKUP(CONCATENATE($B16,$A$6),'Data new Region'!$E:$X,J$8,FALSE),0))</f>
        <v>243</v>
      </c>
      <c r="K16" s="189">
        <f>IF($A$6="TOG",_xlfn.IFNA(VLOOKUP(CONCATENATE($B16,"GNS"),'Data new Region'!$E:$AC,K$8,FALSE),0),IF(OR($A$6="GNS",$A$6="SAL",$A$6="COM",$A$6="SCG"),"x",_xlfn.IFNA(VLOOKUP(CONCATENATE($B16,$A$6),'Data new Region'!$E:$AC,K$8,FALSE),0)))</f>
        <v>236</v>
      </c>
      <c r="L16" s="189">
        <f>IF($A$6="TOG",_xlfn.IFNA(VLOOKUP(CONCATENATE($B16,"GNS"),'Data new Region'!$E:$AC,L$8,FALSE),0),IF(OR($A$6="GNS",$A$6="SAL",$A$6="COM",$A$6="SCG"),"x",_xlfn.IFNA(VLOOKUP(CONCATENATE($B16,$A$6),'Data new Region'!$E:$AC,L$8,FALSE),0)))</f>
        <v>237</v>
      </c>
      <c r="M16" s="189">
        <f>IF($A$6="TOG",_xlfn.IFNA(VLOOKUP(CONCATENATE($B16,"GNS"),'Data new Region'!$E:$AC,M$8,FALSE),0),IF(OR($A$6="GNS",$A$6="SAL",$A$6="COM",$A$6="SCG"),"x",_xlfn.IFNA(VLOOKUP(CONCATENATE($B16,$A$6),'Data new Region'!$E:$AC,M$8,FALSE),0)))</f>
        <v>232</v>
      </c>
      <c r="N16" s="189">
        <f>IF($A$6="TOG",_xlfn.IFNA(VLOOKUP(CONCATENATE($B16,"GNS"),'Data new Region'!$E:$AC,N$8,FALSE),0),IF(OR($A$6="GNS",$A$6="SAL",$A$6="COM",$A$6="SCG"),"x",_xlfn.IFNA(VLOOKUP(CONCATENATE($B16,$A$6),'Data new Region'!$E:$AC,N$8,FALSE),0)))</f>
        <v>223</v>
      </c>
      <c r="O16" s="189">
        <f>IF($A$6="TOG",_xlfn.IFNA(VLOOKUP(CONCATENATE($B16,"GNS"),'Data new Region'!$E:$AC,O$8,FALSE),0),IF(OR($A$6="GNS",$A$6="SAL",$A$6="COM",$A$6="SCG"),"x",_xlfn.IFNA(VLOOKUP(CONCATENATE($B16,$A$6),'Data new Region'!$E:$AC,O$8,FALSE),0)))</f>
        <v>228</v>
      </c>
      <c r="P16" s="189">
        <f>IF($A$6="TOG",_xlfn.IFNA(VLOOKUP(CONCATENATE($B16,"GNS"),'Data new Region'!$E:$AC,P$8,FALSE),0),IF(OR($A$6="GNS",$A$6="SAL",$A$6="COM",$A$6="SCG"),"x",_xlfn.IFNA(VLOOKUP(CONCATENATE($B16,$A$6),'Data new Region'!$E:$AC,P$8,FALSE),0)))</f>
        <v>238</v>
      </c>
      <c r="Q16" s="189">
        <f>IF($A$6="TOG",_xlfn.IFNA(VLOOKUP(CONCATENATE($B16,"GNS"),'Data new Region'!$E:$AC,Q$8,FALSE),0),IF(OR($A$6="GNS",$A$6="SAL",$A$6="COM",$A$6="SCG"),"x",_xlfn.IFNA(VLOOKUP(CONCATENATE($B16,$A$6),'Data new Region'!$E:$AC,Q$8,FALSE),0)))</f>
        <v>232</v>
      </c>
      <c r="R16" s="189">
        <f>IF($A$6="TOG",_xlfn.IFNA(VLOOKUP(CONCATENATE($B16,"GNS"),'Data new Region'!$E:$AC,R$8,FALSE),0),IF(OR($A$6="GNS",$A$6="SAL",$A$6="COM",$A$6="SCG"),"x",_xlfn.IFNA(VLOOKUP(CONCATENATE($B16,$A$6),'Data new Region'!$E:$AC,R$8,FALSE),0)))</f>
        <v>223</v>
      </c>
      <c r="S16" s="189">
        <f>IF($A$6="TOG",_xlfn.IFNA(VLOOKUP(CONCATENATE($B16,"GNS"),'Data new Region'!$E:$AC,S$8,FALSE),0),IF(OR($A$6="GNS",$A$6="SAL",$A$6="COM",$A$6="SCG"),"x",_xlfn.IFNA(VLOOKUP(CONCATENATE($B16,$A$6),'Data new Region'!$E:$AC,S$8,FALSE),0)))</f>
        <v>214</v>
      </c>
      <c r="T16" s="189">
        <f>IF($A$6="TOG",_xlfn.IFNA(VLOOKUP(CONCATENATE($B16,"GNS"),'Data new Region'!$E:$AC,T$8,FALSE),0),IF(OR($A$6="GNS",$A$6="SAL",$A$6="COM",$A$6="SCG"),"x",_xlfn.IFNA(VLOOKUP(CONCATENATE($B16,$A$6),'Data new Region'!$E:$AC,T$8,FALSE),0)))</f>
        <v>224</v>
      </c>
      <c r="U16" s="189">
        <f>IF($A$6="TOG",_xlfn.IFNA(VLOOKUP(CONCATENATE($B16,"GNS"),'Data new Region'!$E:$AC,U$8,FALSE),0),IF(OR($A$6="GNS",$A$6="SAL",$A$6="COM",$A$6="SCG"),"x",_xlfn.IFNA(VLOOKUP(CONCATENATE($B16,$A$6),'Data new Region'!$E:$AC,U$8,FALSE),0)))</f>
        <v>227</v>
      </c>
      <c r="V16" s="189">
        <f>IF($A$6="TOG",_xlfn.IFNA(VLOOKUP(CONCATENATE($B16,"GNS"),'Data new Region'!$E:$AC,V$8,FALSE),0),IF(OR($A$6="GNS",$A$6="SAL",$A$6="COM",$A$6="SCG"),"x",_xlfn.IFNA(VLOOKUP(CONCATENATE($B16,$A$6),'Data new Region'!$E:$AC,V$8,FALSE),0)))</f>
        <v>226</v>
      </c>
      <c r="W16" s="189">
        <f>IF($A$6="TOG",_xlfn.IFNA(VLOOKUP(CONCATENATE($B16,"GNS"),'Data new Region'!$E:$AC,W$8,FALSE),0),IF(OR($A$6="GNS",$A$6="SAL",$A$6="COM",$A$6="SCG"),"x",_xlfn.IFNA(VLOOKUP(CONCATENATE($B16,$A$6),'Data new Region'!$E:$AC,W$8,FALSE),0)))</f>
        <v>222</v>
      </c>
      <c r="X16" s="189">
        <f>IF($A$6="TOG",_xlfn.IFNA(VLOOKUP(CONCATENATE($B16,"GNS"),'Data new Region'!$E:$AC,X$8,FALSE),0),IF(OR($A$6="GNS",$A$6="SAL",$A$6="COM",$A$6="SCG"),"x",_xlfn.IFNA(VLOOKUP(CONCATENATE($B16,$A$6),'Data new Region'!$E:$AC,X$8,FALSE),0)))</f>
        <v>227</v>
      </c>
      <c r="Y16" s="189">
        <f>IF($A$6="TOG",_xlfn.IFNA(VLOOKUP(CONCATENATE($B16,"GNS"),'Data new Region'!$E:$AC,Y$8,FALSE),0),IF(OR($A$6="GNS",$A$6="SAL",$A$6="COM",$A$6="SCG"),"x",_xlfn.IFNA(VLOOKUP(CONCATENATE($B16,$A$6),'Data new Region'!$E:$AC,Y$8,FALSE),0)))</f>
        <v>230</v>
      </c>
      <c r="Z16" s="189">
        <f>IF($A$6="TOG",_xlfn.IFNA(VLOOKUP(CONCATENATE($B16,"GNS"),'Data new Region'!$E:$AC,Z$8,FALSE),0),IF(OR($A$6="GNS",$A$6="SAL",$A$6="COM",$A$6="SCG"),"x",_xlfn.IFNA(VLOOKUP(CONCATENATE($B16,$A$6),'Data new Region'!$E:$AC,Z$8,FALSE),0)))</f>
        <v>221</v>
      </c>
      <c r="AA16" s="288">
        <f>IF($A$6="TOG",_xlfn.IFNA(VLOOKUP(CONCATENATE($B16,"GNS"),'Data new Region'!$E:$AC,AA$8,FALSE),0),IF(OR($A$6="GNS",$A$6="SAL",$A$6="COM",$A$6="SCG"),"x",_xlfn.IFNA(VLOOKUP(CONCATENATE($B16,$A$6),'Data new Region'!$E:$AC,AA$8,FALSE),0)))</f>
        <v>212</v>
      </c>
      <c r="AB16" s="190">
        <f>IF($A$6="TOG",_xlfn.IFNA(VLOOKUP(CONCATENATE($B16,"GNS"),'Data new Region'!$E:$AD,AB$8,FALSE),0),IF(OR($A$6="GNS",$A$6="SAL",$A$6="COM",$A$6="SCG"),"x",_xlfn.IFNA(VLOOKUP(CONCATENATE($B16,$A$6),'Data new Region'!$E:$AD,AB$8,FALSE),0)))</f>
        <v>205</v>
      </c>
    </row>
    <row r="17" spans="2:28" ht="16.2" x14ac:dyDescent="0.3">
      <c r="B17" s="272" t="s">
        <v>575</v>
      </c>
      <c r="C17" s="193" t="s">
        <v>518</v>
      </c>
      <c r="D17" s="207">
        <f>IF($A$6="PDS","x",_xlfn.IFNA(VLOOKUP(CONCATENATE($B17,$A$6),'Data new Region'!$E:$X,D$8,FALSE),0))</f>
        <v>327</v>
      </c>
      <c r="E17" s="189">
        <f>IF($A$6="PDS","x",_xlfn.IFNA(VLOOKUP(CONCATENATE($B17,$A$6),'Data new Region'!$E:$X,E$8,FALSE),0))</f>
        <v>321</v>
      </c>
      <c r="F17" s="189">
        <f>IF($A$6="PDS","x",_xlfn.IFNA(VLOOKUP(CONCATENATE($B17,$A$6),'Data new Region'!$E:$X,F$8,FALSE),0))</f>
        <v>341</v>
      </c>
      <c r="G17" s="189">
        <f>IF($A$6="PDS","x",_xlfn.IFNA(VLOOKUP(CONCATENATE($B17,$A$6),'Data new Region'!$E:$X,G$8,FALSE),0))</f>
        <v>354</v>
      </c>
      <c r="H17" s="189">
        <f>IF($A$6="PDS","x",_xlfn.IFNA(VLOOKUP(CONCATENATE($B17,$A$6),'Data new Region'!$E:$X,H$8,FALSE),0))</f>
        <v>355</v>
      </c>
      <c r="I17" s="189">
        <f>IF($A$6="PDS","x",_xlfn.IFNA(VLOOKUP(CONCATENATE($B17,$A$6),'Data new Region'!$E:$X,I$8,FALSE),0))</f>
        <v>379</v>
      </c>
      <c r="J17" s="189">
        <f>IF($A$6="PDS","x",_xlfn.IFNA(VLOOKUP(CONCATENATE($B17,$A$6),'Data new Region'!$E:$X,J$8,FALSE),0))</f>
        <v>386</v>
      </c>
      <c r="K17" s="189">
        <f>IF($A$6="TOG",_xlfn.IFNA(VLOOKUP(CONCATENATE($B17,"GNS"),'Data new Region'!$E:$AC,K$8,FALSE),0),IF(OR($A$6="GNS",$A$6="SAL",$A$6="COM",$A$6="SCG"),"x",_xlfn.IFNA(VLOOKUP(CONCATENATE($B17,$A$6),'Data new Region'!$E:$AC,K$8,FALSE),0)))</f>
        <v>386</v>
      </c>
      <c r="L17" s="189">
        <f>IF($A$6="TOG",_xlfn.IFNA(VLOOKUP(CONCATENATE($B17,"GNS"),'Data new Region'!$E:$AC,L$8,FALSE),0),IF(OR($A$6="GNS",$A$6="SAL",$A$6="COM",$A$6="SCG"),"x",_xlfn.IFNA(VLOOKUP(CONCATENATE($B17,$A$6),'Data new Region'!$E:$AC,L$8,FALSE),0)))</f>
        <v>381</v>
      </c>
      <c r="M17" s="189">
        <f>IF($A$6="TOG",_xlfn.IFNA(VLOOKUP(CONCATENATE($B17,"GNS"),'Data new Region'!$E:$AC,M$8,FALSE),0),IF(OR($A$6="GNS",$A$6="SAL",$A$6="COM",$A$6="SCG"),"x",_xlfn.IFNA(VLOOKUP(CONCATENATE($B17,$A$6),'Data new Region'!$E:$AC,M$8,FALSE),0)))</f>
        <v>389</v>
      </c>
      <c r="N17" s="189">
        <f>IF($A$6="TOG",_xlfn.IFNA(VLOOKUP(CONCATENATE($B17,"GNS"),'Data new Region'!$E:$AC,N$8,FALSE),0),IF(OR($A$6="GNS",$A$6="SAL",$A$6="COM",$A$6="SCG"),"x",_xlfn.IFNA(VLOOKUP(CONCATENATE($B17,$A$6),'Data new Region'!$E:$AC,N$8,FALSE),0)))</f>
        <v>389</v>
      </c>
      <c r="O17" s="189">
        <f>IF($A$6="TOG",_xlfn.IFNA(VLOOKUP(CONCATENATE($B17,"GNS"),'Data new Region'!$E:$AC,O$8,FALSE),0),IF(OR($A$6="GNS",$A$6="SAL",$A$6="COM",$A$6="SCG"),"x",_xlfn.IFNA(VLOOKUP(CONCATENATE($B17,$A$6),'Data new Region'!$E:$AC,O$8,FALSE),0)))</f>
        <v>383</v>
      </c>
      <c r="P17" s="189">
        <f>IF($A$6="TOG",_xlfn.IFNA(VLOOKUP(CONCATENATE($B17,"GNS"),'Data new Region'!$E:$AC,P$8,FALSE),0),IF(OR($A$6="GNS",$A$6="SAL",$A$6="COM",$A$6="SCG"),"x",_xlfn.IFNA(VLOOKUP(CONCATENATE($B17,$A$6),'Data new Region'!$E:$AC,P$8,FALSE),0)))</f>
        <v>389</v>
      </c>
      <c r="Q17" s="189">
        <f>IF($A$6="TOG",_xlfn.IFNA(VLOOKUP(CONCATENATE($B17,"GNS"),'Data new Region'!$E:$AC,Q$8,FALSE),0),IF(OR($A$6="GNS",$A$6="SAL",$A$6="COM",$A$6="SCG"),"x",_xlfn.IFNA(VLOOKUP(CONCATENATE($B17,$A$6),'Data new Region'!$E:$AC,Q$8,FALSE),0)))</f>
        <v>382</v>
      </c>
      <c r="R17" s="189">
        <f>IF($A$6="TOG",_xlfn.IFNA(VLOOKUP(CONCATENATE($B17,"GNS"),'Data new Region'!$E:$AC,R$8,FALSE),0),IF(OR($A$6="GNS",$A$6="SAL",$A$6="COM",$A$6="SCG"),"x",_xlfn.IFNA(VLOOKUP(CONCATENATE($B17,$A$6),'Data new Region'!$E:$AC,R$8,FALSE),0)))</f>
        <v>376</v>
      </c>
      <c r="S17" s="189">
        <f>IF($A$6="TOG",_xlfn.IFNA(VLOOKUP(CONCATENATE($B17,"GNS"),'Data new Region'!$E:$AC,S$8,FALSE),0),IF(OR($A$6="GNS",$A$6="SAL",$A$6="COM",$A$6="SCG"),"x",_xlfn.IFNA(VLOOKUP(CONCATENATE($B17,$A$6),'Data new Region'!$E:$AC,S$8,FALSE),0)))</f>
        <v>368</v>
      </c>
      <c r="T17" s="189">
        <f>IF($A$6="TOG",_xlfn.IFNA(VLOOKUP(CONCATENATE($B17,"GNS"),'Data new Region'!$E:$AC,T$8,FALSE),0),IF(OR($A$6="GNS",$A$6="SAL",$A$6="COM",$A$6="SCG"),"x",_xlfn.IFNA(VLOOKUP(CONCATENATE($B17,$A$6),'Data new Region'!$E:$AC,T$8,FALSE),0)))</f>
        <v>374</v>
      </c>
      <c r="U17" s="189">
        <f>IF($A$6="TOG",_xlfn.IFNA(VLOOKUP(CONCATENATE($B17,"GNS"),'Data new Region'!$E:$AC,U$8,FALSE),0),IF(OR($A$6="GNS",$A$6="SAL",$A$6="COM",$A$6="SCG"),"x",_xlfn.IFNA(VLOOKUP(CONCATENATE($B17,$A$6),'Data new Region'!$E:$AC,U$8,FALSE),0)))</f>
        <v>370</v>
      </c>
      <c r="V17" s="189">
        <f>IF($A$6="TOG",_xlfn.IFNA(VLOOKUP(CONCATENATE($B17,"GNS"),'Data new Region'!$E:$AC,V$8,FALSE),0),IF(OR($A$6="GNS",$A$6="SAL",$A$6="COM",$A$6="SCG"),"x",_xlfn.IFNA(VLOOKUP(CONCATENATE($B17,$A$6),'Data new Region'!$E:$AC,V$8,FALSE),0)))</f>
        <v>370</v>
      </c>
      <c r="W17" s="189">
        <f>IF($A$6="TOG",_xlfn.IFNA(VLOOKUP(CONCATENATE($B17,"GNS"),'Data new Region'!$E:$AC,W$8,FALSE),0),IF(OR($A$6="GNS",$A$6="SAL",$A$6="COM",$A$6="SCG"),"x",_xlfn.IFNA(VLOOKUP(CONCATENATE($B17,$A$6),'Data new Region'!$E:$AC,W$8,FALSE),0)))</f>
        <v>369</v>
      </c>
      <c r="X17" s="189">
        <f>IF($A$6="TOG",_xlfn.IFNA(VLOOKUP(CONCATENATE($B17,"GNS"),'Data new Region'!$E:$AC,X$8,FALSE),0),IF(OR($A$6="GNS",$A$6="SAL",$A$6="COM",$A$6="SCG"),"x",_xlfn.IFNA(VLOOKUP(CONCATENATE($B17,$A$6),'Data new Region'!$E:$AC,X$8,FALSE),0)))</f>
        <v>377</v>
      </c>
      <c r="Y17" s="189">
        <f>IF($A$6="TOG",_xlfn.IFNA(VLOOKUP(CONCATENATE($B17,"GNS"),'Data new Region'!$E:$AC,Y$8,FALSE),0),IF(OR($A$6="GNS",$A$6="SAL",$A$6="COM",$A$6="SCG"),"x",_xlfn.IFNA(VLOOKUP(CONCATENATE($B17,$A$6),'Data new Region'!$E:$AC,Y$8,FALSE),0)))</f>
        <v>374</v>
      </c>
      <c r="Z17" s="189">
        <f>IF($A$6="TOG",_xlfn.IFNA(VLOOKUP(CONCATENATE($B17,"GNS"),'Data new Region'!$E:$AC,Z$8,FALSE),0),IF(OR($A$6="GNS",$A$6="SAL",$A$6="COM",$A$6="SCG"),"x",_xlfn.IFNA(VLOOKUP(CONCATENATE($B17,$A$6),'Data new Region'!$E:$AC,Z$8,FALSE),0)))</f>
        <v>363</v>
      </c>
      <c r="AA17" s="189">
        <f>IF($A$6="TOG",_xlfn.IFNA(VLOOKUP(CONCATENATE($B17,"GNS"),'Data new Region'!$E:$AC,AA$8,FALSE),0),IF(OR($A$6="GNS",$A$6="SAL",$A$6="COM",$A$6="SCG"),"x",_xlfn.IFNA(VLOOKUP(CONCATENATE($B17,$A$6),'Data new Region'!$E:$AC,AA$8,FALSE),0)))</f>
        <v>365</v>
      </c>
      <c r="AB17" s="190">
        <f>IF($A$6="TOG",_xlfn.IFNA(VLOOKUP(CONCATENATE($B17,"GNS"),'Data new Region'!$E:$AD,AB$8,FALSE),0),IF(OR($A$6="GNS",$A$6="SAL",$A$6="COM",$A$6="SCG"),"x",_xlfn.IFNA(VLOOKUP(CONCATENATE($B17,$A$6),'Data new Region'!$E:$AD,AB$8,FALSE),0)))</f>
        <v>349</v>
      </c>
    </row>
    <row r="18" spans="2:28" ht="16.2" x14ac:dyDescent="0.3">
      <c r="B18" s="272" t="s">
        <v>576</v>
      </c>
      <c r="C18" s="193" t="s">
        <v>522</v>
      </c>
      <c r="D18" s="207">
        <f>IF($A$6="PDS","x",_xlfn.IFNA(VLOOKUP(CONCATENATE($B18,$A$6),'Data new Region'!$E:$X,D$8,FALSE),0))</f>
        <v>16</v>
      </c>
      <c r="E18" s="189">
        <f>IF($A$6="PDS","x",_xlfn.IFNA(VLOOKUP(CONCATENATE($B18,$A$6),'Data new Region'!$E:$X,E$8,FALSE),0))</f>
        <v>13</v>
      </c>
      <c r="F18" s="189">
        <f>IF($A$6="PDS","x",_xlfn.IFNA(VLOOKUP(CONCATENATE($B18,$A$6),'Data new Region'!$E:$X,F$8,FALSE),0))</f>
        <v>15</v>
      </c>
      <c r="G18" s="189">
        <f>IF($A$6="PDS","x",_xlfn.IFNA(VLOOKUP(CONCATENATE($B18,$A$6),'Data new Region'!$E:$X,G$8,FALSE),0))</f>
        <v>18</v>
      </c>
      <c r="H18" s="189">
        <f>IF($A$6="PDS","x",_xlfn.IFNA(VLOOKUP(CONCATENATE($B18,$A$6),'Data new Region'!$E:$X,H$8,FALSE),0))</f>
        <v>18</v>
      </c>
      <c r="I18" s="189">
        <f>IF($A$6="PDS","x",_xlfn.IFNA(VLOOKUP(CONCATENATE($B18,$A$6),'Data new Region'!$E:$X,I$8,FALSE),0))</f>
        <v>16</v>
      </c>
      <c r="J18" s="189">
        <f>IF($A$6="PDS","x",_xlfn.IFNA(VLOOKUP(CONCATENATE($B18,$A$6),'Data new Region'!$E:$X,J$8,FALSE),0))</f>
        <v>17</v>
      </c>
      <c r="K18" s="189">
        <f>IF($A$6="TOG",_xlfn.IFNA(VLOOKUP(CONCATENATE($B18,"GNS"),'Data new Region'!$E:$AC,K$8,FALSE),0),IF(OR($A$6="GNS",$A$6="SAL",$A$6="COM",$A$6="SCG"),"x",_xlfn.IFNA(VLOOKUP(CONCATENATE($B18,$A$6),'Data new Region'!$E:$AC,K$8,FALSE),0)))</f>
        <v>21</v>
      </c>
      <c r="L18" s="189">
        <f>IF($A$6="TOG",_xlfn.IFNA(VLOOKUP(CONCATENATE($B18,"GNS"),'Data new Region'!$E:$AC,L$8,FALSE),0),IF(OR($A$6="GNS",$A$6="SAL",$A$6="COM",$A$6="SCG"),"x",_xlfn.IFNA(VLOOKUP(CONCATENATE($B18,$A$6),'Data new Region'!$E:$AC,L$8,FALSE),0)))</f>
        <v>22</v>
      </c>
      <c r="M18" s="189">
        <f>IF($A$6="TOG",_xlfn.IFNA(VLOOKUP(CONCATENATE($B18,"GNS"),'Data new Region'!$E:$AC,M$8,FALSE),0),IF(OR($A$6="GNS",$A$6="SAL",$A$6="COM",$A$6="SCG"),"x",_xlfn.IFNA(VLOOKUP(CONCATENATE($B18,$A$6),'Data new Region'!$E:$AC,M$8,FALSE),0)))</f>
        <v>23</v>
      </c>
      <c r="N18" s="189">
        <f>IF($A$6="TOG",_xlfn.IFNA(VLOOKUP(CONCATENATE($B18,"GNS"),'Data new Region'!$E:$AC,N$8,FALSE),0),IF(OR($A$6="GNS",$A$6="SAL",$A$6="COM",$A$6="SCG"),"x",_xlfn.IFNA(VLOOKUP(CONCATENATE($B18,$A$6),'Data new Region'!$E:$AC,N$8,FALSE),0)))</f>
        <v>17</v>
      </c>
      <c r="O18" s="189">
        <f>IF($A$6="TOG",_xlfn.IFNA(VLOOKUP(CONCATENATE($B18,"GNS"),'Data new Region'!$E:$AC,O$8,FALSE),0),IF(OR($A$6="GNS",$A$6="SAL",$A$6="COM",$A$6="SCG"),"x",_xlfn.IFNA(VLOOKUP(CONCATENATE($B18,$A$6),'Data new Region'!$E:$AC,O$8,FALSE),0)))</f>
        <v>17</v>
      </c>
      <c r="P18" s="189">
        <f>IF($A$6="TOG",_xlfn.IFNA(VLOOKUP(CONCATENATE($B18,"GNS"),'Data new Region'!$E:$AC,P$8,FALSE),0),IF(OR($A$6="GNS",$A$6="SAL",$A$6="COM",$A$6="SCG"),"x",_xlfn.IFNA(VLOOKUP(CONCATENATE($B18,$A$6),'Data new Region'!$E:$AC,P$8,FALSE),0)))</f>
        <v>18</v>
      </c>
      <c r="Q18" s="189">
        <f>IF($A$6="TOG",_xlfn.IFNA(VLOOKUP(CONCATENATE($B18,"GNS"),'Data new Region'!$E:$AC,Q$8,FALSE),0),IF(OR($A$6="GNS",$A$6="SAL",$A$6="COM",$A$6="SCG"),"x",_xlfn.IFNA(VLOOKUP(CONCATENATE($B18,$A$6),'Data new Region'!$E:$AC,Q$8,FALSE),0)))</f>
        <v>17</v>
      </c>
      <c r="R18" s="189">
        <f>IF($A$6="TOG",_xlfn.IFNA(VLOOKUP(CONCATENATE($B18,"GNS"),'Data new Region'!$E:$AC,R$8,FALSE),0),IF(OR($A$6="GNS",$A$6="SAL",$A$6="COM",$A$6="SCG"),"x",_xlfn.IFNA(VLOOKUP(CONCATENATE($B18,$A$6),'Data new Region'!$E:$AC,R$8,FALSE),0)))</f>
        <v>15</v>
      </c>
      <c r="S18" s="189">
        <f>IF($A$6="TOG",_xlfn.IFNA(VLOOKUP(CONCATENATE($B18,"GNS"),'Data new Region'!$E:$AC,S$8,FALSE),0),IF(OR($A$6="GNS",$A$6="SAL",$A$6="COM",$A$6="SCG"),"x",_xlfn.IFNA(VLOOKUP(CONCATENATE($B18,$A$6),'Data new Region'!$E:$AC,S$8,FALSE),0)))</f>
        <v>15</v>
      </c>
      <c r="T18" s="189">
        <f>IF($A$6="TOG",_xlfn.IFNA(VLOOKUP(CONCATENATE($B18,"GNS"),'Data new Region'!$E:$AC,T$8,FALSE),0),IF(OR($A$6="GNS",$A$6="SAL",$A$6="COM",$A$6="SCG"),"x",_xlfn.IFNA(VLOOKUP(CONCATENATE($B18,$A$6),'Data new Region'!$E:$AC,T$8,FALSE),0)))</f>
        <v>16</v>
      </c>
      <c r="U18" s="189">
        <f>IF($A$6="TOG",_xlfn.IFNA(VLOOKUP(CONCATENATE($B18,"GNS"),'Data new Region'!$E:$AC,U$8,FALSE),0),IF(OR($A$6="GNS",$A$6="SAL",$A$6="COM",$A$6="SCG"),"x",_xlfn.IFNA(VLOOKUP(CONCATENATE($B18,$A$6),'Data new Region'!$E:$AC,U$8,FALSE),0)))</f>
        <v>16</v>
      </c>
      <c r="V18" s="189">
        <f>IF($A$6="TOG",_xlfn.IFNA(VLOOKUP(CONCATENATE($B18,"GNS"),'Data new Region'!$E:$AC,V$8,FALSE),0),IF(OR($A$6="GNS",$A$6="SAL",$A$6="COM",$A$6="SCG"),"x",_xlfn.IFNA(VLOOKUP(CONCATENATE($B18,$A$6),'Data new Region'!$E:$AC,V$8,FALSE),0)))</f>
        <v>18</v>
      </c>
      <c r="W18" s="189">
        <f>IF($A$6="TOG",_xlfn.IFNA(VLOOKUP(CONCATENATE($B18,"GNS"),'Data new Region'!$E:$AC,W$8,FALSE),0),IF(OR($A$6="GNS",$A$6="SAL",$A$6="COM",$A$6="SCG"),"x",_xlfn.IFNA(VLOOKUP(CONCATENATE($B18,$A$6),'Data new Region'!$E:$AC,W$8,FALSE),0)))</f>
        <v>18</v>
      </c>
      <c r="X18" s="189">
        <f>IF($A$6="TOG",_xlfn.IFNA(VLOOKUP(CONCATENATE($B18,"GNS"),'Data new Region'!$E:$AC,X$8,FALSE),0),IF(OR($A$6="GNS",$A$6="SAL",$A$6="COM",$A$6="SCG"),"x",_xlfn.IFNA(VLOOKUP(CONCATENATE($B18,$A$6),'Data new Region'!$E:$AC,X$8,FALSE),0)))</f>
        <v>18</v>
      </c>
      <c r="Y18" s="189">
        <f>IF($A$6="TOG",_xlfn.IFNA(VLOOKUP(CONCATENATE($B18,"GNS"),'Data new Region'!$E:$AC,Y$8,FALSE),0),IF(OR($A$6="GNS",$A$6="SAL",$A$6="COM",$A$6="SCG"),"x",_xlfn.IFNA(VLOOKUP(CONCATENATE($B18,$A$6),'Data new Region'!$E:$AC,Y$8,FALSE),0)))</f>
        <v>18</v>
      </c>
      <c r="Z18" s="189">
        <f>IF($A$6="TOG",_xlfn.IFNA(VLOOKUP(CONCATENATE($B18,"GNS"),'Data new Region'!$E:$AC,Z$8,FALSE),0),IF(OR($A$6="GNS",$A$6="SAL",$A$6="COM",$A$6="SCG"),"x",_xlfn.IFNA(VLOOKUP(CONCATENATE($B18,$A$6),'Data new Region'!$E:$AC,Z$8,FALSE),0)))</f>
        <v>17</v>
      </c>
      <c r="AA18" s="189">
        <f>IF($A$6="TOG",_xlfn.IFNA(VLOOKUP(CONCATENATE($B18,"GNS"),'Data new Region'!$E:$AC,AA$8,FALSE),0),IF(OR($A$6="GNS",$A$6="SAL",$A$6="COM",$A$6="SCG"),"x",_xlfn.IFNA(VLOOKUP(CONCATENATE($B18,$A$6),'Data new Region'!$E:$AC,AA$8,FALSE),0)))</f>
        <v>15</v>
      </c>
      <c r="AB18" s="190">
        <f>IF($A$6="TOG",_xlfn.IFNA(VLOOKUP(CONCATENATE($B18,"GNS"),'Data new Region'!$E:$AD,AB$8,FALSE),0),IF(OR($A$6="GNS",$A$6="SAL",$A$6="COM",$A$6="SCG"),"x",_xlfn.IFNA(VLOOKUP(CONCATENATE($B18,$A$6),'Data new Region'!$E:$AD,AB$8,FALSE),0)))</f>
        <v>16</v>
      </c>
    </row>
    <row r="19" spans="2:28" ht="16.2" x14ac:dyDescent="0.3">
      <c r="B19" s="272" t="s">
        <v>577</v>
      </c>
      <c r="C19" s="193" t="s">
        <v>496</v>
      </c>
      <c r="D19" s="207">
        <f>IF($A$6="PDS","x",_xlfn.IFNA(VLOOKUP(CONCATENATE($B19,$A$6),'Data new Region'!$E:$X,D$8,FALSE),0))</f>
        <v>352</v>
      </c>
      <c r="E19" s="189">
        <f>IF($A$6="PDS","x",_xlfn.IFNA(VLOOKUP(CONCATENATE($B19,$A$6),'Data new Region'!$E:$X,E$8,FALSE),0))</f>
        <v>343</v>
      </c>
      <c r="F19" s="189">
        <f>IF($A$6="PDS","x",_xlfn.IFNA(VLOOKUP(CONCATENATE($B19,$A$6),'Data new Region'!$E:$X,F$8,FALSE),0))</f>
        <v>359</v>
      </c>
      <c r="G19" s="189">
        <f>IF($A$6="PDS","x",_xlfn.IFNA(VLOOKUP(CONCATENATE($B19,$A$6),'Data new Region'!$E:$X,G$8,FALSE),0))</f>
        <v>354</v>
      </c>
      <c r="H19" s="189">
        <f>IF($A$6="PDS","x",_xlfn.IFNA(VLOOKUP(CONCATENATE($B19,$A$6),'Data new Region'!$E:$X,H$8,FALSE),0))</f>
        <v>357</v>
      </c>
      <c r="I19" s="189">
        <f>IF($A$6="PDS","x",_xlfn.IFNA(VLOOKUP(CONCATENATE($B19,$A$6),'Data new Region'!$E:$X,I$8,FALSE),0))</f>
        <v>355</v>
      </c>
      <c r="J19" s="189">
        <f>IF($A$6="PDS","x",_xlfn.IFNA(VLOOKUP(CONCATENATE($B19,$A$6),'Data new Region'!$E:$X,J$8,FALSE),0))</f>
        <v>358</v>
      </c>
      <c r="K19" s="189">
        <f>IF($A$6="TOG",_xlfn.IFNA(VLOOKUP(CONCATENATE($B19,"GNS"),'Data new Region'!$E:$AC,K$8,FALSE),0),IF(OR($A$6="GNS",$A$6="SAL",$A$6="COM",$A$6="SCG"),"x",_xlfn.IFNA(VLOOKUP(CONCATENATE($B19,$A$6),'Data new Region'!$E:$AC,K$8,FALSE),0)))</f>
        <v>354</v>
      </c>
      <c r="L19" s="189">
        <f>IF($A$6="TOG",_xlfn.IFNA(VLOOKUP(CONCATENATE($B19,"GNS"),'Data new Region'!$E:$AC,L$8,FALSE),0),IF(OR($A$6="GNS",$A$6="SAL",$A$6="COM",$A$6="SCG"),"x",_xlfn.IFNA(VLOOKUP(CONCATENATE($B19,$A$6),'Data new Region'!$E:$AC,L$8,FALSE),0)))</f>
        <v>366</v>
      </c>
      <c r="M19" s="189">
        <f>IF($A$6="TOG",_xlfn.IFNA(VLOOKUP(CONCATENATE($B19,"GNS"),'Data new Region'!$E:$AC,M$8,FALSE),0),IF(OR($A$6="GNS",$A$6="SAL",$A$6="COM",$A$6="SCG"),"x",_xlfn.IFNA(VLOOKUP(CONCATENATE($B19,$A$6),'Data new Region'!$E:$AC,M$8,FALSE),0)))</f>
        <v>360</v>
      </c>
      <c r="N19" s="189">
        <f>IF($A$6="TOG",_xlfn.IFNA(VLOOKUP(CONCATENATE($B19,"GNS"),'Data new Region'!$E:$AC,N$8,FALSE),0),IF(OR($A$6="GNS",$A$6="SAL",$A$6="COM",$A$6="SCG"),"x",_xlfn.IFNA(VLOOKUP(CONCATENATE($B19,$A$6),'Data new Region'!$E:$AC,N$8,FALSE),0)))</f>
        <v>359</v>
      </c>
      <c r="O19" s="189">
        <f>IF($A$6="TOG",_xlfn.IFNA(VLOOKUP(CONCATENATE($B19,"GNS"),'Data new Region'!$E:$AC,O$8,FALSE),0),IF(OR($A$6="GNS",$A$6="SAL",$A$6="COM",$A$6="SCG"),"x",_xlfn.IFNA(VLOOKUP(CONCATENATE($B19,$A$6),'Data new Region'!$E:$AC,O$8,FALSE),0)))</f>
        <v>356</v>
      </c>
      <c r="P19" s="189">
        <f>IF($A$6="TOG",_xlfn.IFNA(VLOOKUP(CONCATENATE($B19,"GNS"),'Data new Region'!$E:$AC,P$8,FALSE),0),IF(OR($A$6="GNS",$A$6="SAL",$A$6="COM",$A$6="SCG"),"x",_xlfn.IFNA(VLOOKUP(CONCATENATE($B19,$A$6),'Data new Region'!$E:$AC,P$8,FALSE),0)))</f>
        <v>355</v>
      </c>
      <c r="Q19" s="189">
        <f>IF($A$6="TOG",_xlfn.IFNA(VLOOKUP(CONCATENATE($B19,"GNS"),'Data new Region'!$E:$AC,Q$8,FALSE),0),IF(OR($A$6="GNS",$A$6="SAL",$A$6="COM",$A$6="SCG"),"x",_xlfn.IFNA(VLOOKUP(CONCATENATE($B19,$A$6),'Data new Region'!$E:$AC,Q$8,FALSE),0)))</f>
        <v>353</v>
      </c>
      <c r="R19" s="189">
        <f>IF($A$6="TOG",_xlfn.IFNA(VLOOKUP(CONCATENATE($B19,"GNS"),'Data new Region'!$E:$AC,R$8,FALSE),0),IF(OR($A$6="GNS",$A$6="SAL",$A$6="COM",$A$6="SCG"),"x",_xlfn.IFNA(VLOOKUP(CONCATENATE($B19,$A$6),'Data new Region'!$E:$AC,R$8,FALSE),0)))</f>
        <v>350</v>
      </c>
      <c r="S19" s="189">
        <f>IF($A$6="TOG",_xlfn.IFNA(VLOOKUP(CONCATENATE($B19,"GNS"),'Data new Region'!$E:$AC,S$8,FALSE),0),IF(OR($A$6="GNS",$A$6="SAL",$A$6="COM",$A$6="SCG"),"x",_xlfn.IFNA(VLOOKUP(CONCATENATE($B19,$A$6),'Data new Region'!$E:$AC,S$8,FALSE),0)))</f>
        <v>353</v>
      </c>
      <c r="T19" s="189">
        <f>IF($A$6="TOG",_xlfn.IFNA(VLOOKUP(CONCATENATE($B19,"GNS"),'Data new Region'!$E:$AC,T$8,FALSE),0),IF(OR($A$6="GNS",$A$6="SAL",$A$6="COM",$A$6="SCG"),"x",_xlfn.IFNA(VLOOKUP(CONCATENATE($B19,$A$6),'Data new Region'!$E:$AC,T$8,FALSE),0)))</f>
        <v>356</v>
      </c>
      <c r="U19" s="189">
        <f>IF($A$6="TOG",_xlfn.IFNA(VLOOKUP(CONCATENATE($B19,"GNS"),'Data new Region'!$E:$AC,U$8,FALSE),0),IF(OR($A$6="GNS",$A$6="SAL",$A$6="COM",$A$6="SCG"),"x",_xlfn.IFNA(VLOOKUP(CONCATENATE($B19,$A$6),'Data new Region'!$E:$AC,U$8,FALSE),0)))</f>
        <v>357</v>
      </c>
      <c r="V19" s="189">
        <f>IF($A$6="TOG",_xlfn.IFNA(VLOOKUP(CONCATENATE($B19,"GNS"),'Data new Region'!$E:$AC,V$8,FALSE),0),IF(OR($A$6="GNS",$A$6="SAL",$A$6="COM",$A$6="SCG"),"x",_xlfn.IFNA(VLOOKUP(CONCATENATE($B19,$A$6),'Data new Region'!$E:$AC,V$8,FALSE),0)))</f>
        <v>362</v>
      </c>
      <c r="W19" s="189">
        <f>IF($A$6="TOG",_xlfn.IFNA(VLOOKUP(CONCATENATE($B19,"GNS"),'Data new Region'!$E:$AC,W$8,FALSE),0),IF(OR($A$6="GNS",$A$6="SAL",$A$6="COM",$A$6="SCG"),"x",_xlfn.IFNA(VLOOKUP(CONCATENATE($B19,$A$6),'Data new Region'!$E:$AC,W$8,FALSE),0)))</f>
        <v>362</v>
      </c>
      <c r="X19" s="189">
        <f>IF($A$6="TOG",_xlfn.IFNA(VLOOKUP(CONCATENATE($B19,"GNS"),'Data new Region'!$E:$AC,X$8,FALSE),0),IF(OR($A$6="GNS",$A$6="SAL",$A$6="COM",$A$6="SCG"),"x",_xlfn.IFNA(VLOOKUP(CONCATENATE($B19,$A$6),'Data new Region'!$E:$AC,X$8,FALSE),0)))</f>
        <v>364</v>
      </c>
      <c r="Y19" s="189">
        <f>IF($A$6="TOG",_xlfn.IFNA(VLOOKUP(CONCATENATE($B19,"GNS"),'Data new Region'!$E:$AC,Y$8,FALSE),0),IF(OR($A$6="GNS",$A$6="SAL",$A$6="COM",$A$6="SCG"),"x",_xlfn.IFNA(VLOOKUP(CONCATENATE($B19,$A$6),'Data new Region'!$E:$AC,Y$8,FALSE),0)))</f>
        <v>363</v>
      </c>
      <c r="Z19" s="189">
        <f>IF($A$6="TOG",_xlfn.IFNA(VLOOKUP(CONCATENATE($B19,"GNS"),'Data new Region'!$E:$AC,Z$8,FALSE),0),IF(OR($A$6="GNS",$A$6="SAL",$A$6="COM",$A$6="SCG"),"x",_xlfn.IFNA(VLOOKUP(CONCATENATE($B19,$A$6),'Data new Region'!$E:$AC,Z$8,FALSE),0)))</f>
        <v>353</v>
      </c>
      <c r="AA19" s="189">
        <f>IF($A$6="TOG",_xlfn.IFNA(VLOOKUP(CONCATENATE($B19,"GNS"),'Data new Region'!$E:$AC,AA$8,FALSE),0),IF(OR($A$6="GNS",$A$6="SAL",$A$6="COM",$A$6="SCG"),"x",_xlfn.IFNA(VLOOKUP(CONCATENATE($B19,$A$6),'Data new Region'!$E:$AC,AA$8,FALSE),0)))</f>
        <v>348</v>
      </c>
      <c r="AB19" s="190">
        <f>IF($A$6="TOG",_xlfn.IFNA(VLOOKUP(CONCATENATE($B19,"GNS"),'Data new Region'!$E:$AD,AB$8,FALSE),0),IF(OR($A$6="GNS",$A$6="SAL",$A$6="COM",$A$6="SCG"),"x",_xlfn.IFNA(VLOOKUP(CONCATENATE($B19,$A$6),'Data new Region'!$E:$AD,AB$8,FALSE),0)))</f>
        <v>347</v>
      </c>
    </row>
    <row r="20" spans="2:28" ht="16.2" x14ac:dyDescent="0.3">
      <c r="B20" s="272" t="s">
        <v>578</v>
      </c>
      <c r="C20" s="193" t="s">
        <v>4141</v>
      </c>
      <c r="D20" s="207">
        <f>IF($A$6="PDS","x",_xlfn.IFNA(VLOOKUP(CONCATENATE($B20,$A$6),'Data new Region'!$E:$X,D$8,FALSE),0))</f>
        <v>18</v>
      </c>
      <c r="E20" s="189">
        <f>IF($A$6="PDS","x",_xlfn.IFNA(VLOOKUP(CONCATENATE($B20,$A$6),'Data new Region'!$E:$X,E$8,FALSE),0))</f>
        <v>18</v>
      </c>
      <c r="F20" s="189">
        <f>IF($A$6="PDS","x",_xlfn.IFNA(VLOOKUP(CONCATENATE($B20,$A$6),'Data new Region'!$E:$X,F$8,FALSE),0))</f>
        <v>20</v>
      </c>
      <c r="G20" s="189">
        <f>IF($A$6="PDS","x",_xlfn.IFNA(VLOOKUP(CONCATENATE($B20,$A$6),'Data new Region'!$E:$X,G$8,FALSE),0))</f>
        <v>17</v>
      </c>
      <c r="H20" s="189">
        <f>IF($A$6="PDS","x",_xlfn.IFNA(VLOOKUP(CONCATENATE($B20,$A$6),'Data new Region'!$E:$X,H$8,FALSE),0))</f>
        <v>19</v>
      </c>
      <c r="I20" s="189">
        <f>IF($A$6="PDS","x",_xlfn.IFNA(VLOOKUP(CONCATENATE($B20,$A$6),'Data new Region'!$E:$X,I$8,FALSE),0))</f>
        <v>18</v>
      </c>
      <c r="J20" s="189">
        <f>IF($A$6="PDS","x",_xlfn.IFNA(VLOOKUP(CONCATENATE($B20,$A$6),'Data new Region'!$E:$X,J$8,FALSE),0))</f>
        <v>18</v>
      </c>
      <c r="K20" s="189">
        <f>IF($A$6="TOG",_xlfn.IFNA(VLOOKUP(CONCATENATE($B20,"GNS"),'Data new Region'!$E:$AC,K$8,FALSE),0),IF(OR($A$6="GNS",$A$6="SAL",$A$6="COM",$A$6="SCG"),"x",_xlfn.IFNA(VLOOKUP(CONCATENATE($B20,$A$6),'Data new Region'!$E:$AC,K$8,FALSE),0)))</f>
        <v>19</v>
      </c>
      <c r="L20" s="189">
        <f>IF($A$6="TOG",_xlfn.IFNA(VLOOKUP(CONCATENATE($B20,"GNS"),'Data new Region'!$E:$AC,L$8,FALSE),0),IF(OR($A$6="GNS",$A$6="SAL",$A$6="COM",$A$6="SCG"),"x",_xlfn.IFNA(VLOOKUP(CONCATENATE($B20,$A$6),'Data new Region'!$E:$AC,L$8,FALSE),0)))</f>
        <v>15</v>
      </c>
      <c r="M20" s="189">
        <f>IF($A$6="TOG",_xlfn.IFNA(VLOOKUP(CONCATENATE($B20,"GNS"),'Data new Region'!$E:$AC,M$8,FALSE),0),IF(OR($A$6="GNS",$A$6="SAL",$A$6="COM",$A$6="SCG"),"x",_xlfn.IFNA(VLOOKUP(CONCATENATE($B20,$A$6),'Data new Region'!$E:$AC,M$8,FALSE),0)))</f>
        <v>16</v>
      </c>
      <c r="N20" s="189">
        <f>IF($A$6="TOG",_xlfn.IFNA(VLOOKUP(CONCATENATE($B20,"GNS"),'Data new Region'!$E:$AC,N$8,FALSE),0),IF(OR($A$6="GNS",$A$6="SAL",$A$6="COM",$A$6="SCG"),"x",_xlfn.IFNA(VLOOKUP(CONCATENATE($B20,$A$6),'Data new Region'!$E:$AC,N$8,FALSE),0)))</f>
        <v>14</v>
      </c>
      <c r="O20" s="189">
        <f>IF($A$6="TOG",_xlfn.IFNA(VLOOKUP(CONCATENATE($B20,"GNS"),'Data new Region'!$E:$AC,O$8,FALSE),0),IF(OR($A$6="GNS",$A$6="SAL",$A$6="COM",$A$6="SCG"),"x",_xlfn.IFNA(VLOOKUP(CONCATENATE($B20,$A$6),'Data new Region'!$E:$AC,O$8,FALSE),0)))</f>
        <v>15</v>
      </c>
      <c r="P20" s="189">
        <f>IF($A$6="TOG",_xlfn.IFNA(VLOOKUP(CONCATENATE($B20,"GNS"),'Data new Region'!$E:$AC,P$8,FALSE),0),IF(OR($A$6="GNS",$A$6="SAL",$A$6="COM",$A$6="SCG"),"x",_xlfn.IFNA(VLOOKUP(CONCATENATE($B20,$A$6),'Data new Region'!$E:$AC,P$8,FALSE),0)))</f>
        <v>13</v>
      </c>
      <c r="Q20" s="189">
        <f>IF($A$6="TOG",_xlfn.IFNA(VLOOKUP(CONCATENATE($B20,"GNS"),'Data new Region'!$E:$AC,Q$8,FALSE),0),IF(OR($A$6="GNS",$A$6="SAL",$A$6="COM",$A$6="SCG"),"x",_xlfn.IFNA(VLOOKUP(CONCATENATE($B20,$A$6),'Data new Region'!$E:$AC,Q$8,FALSE),0)))</f>
        <v>13</v>
      </c>
      <c r="R20" s="189">
        <f>IF($A$6="TOG",_xlfn.IFNA(VLOOKUP(CONCATENATE($B20,"GNS"),'Data new Region'!$E:$AC,R$8,FALSE),0),IF(OR($A$6="GNS",$A$6="SAL",$A$6="COM",$A$6="SCG"),"x",_xlfn.IFNA(VLOOKUP(CONCATENATE($B20,$A$6),'Data new Region'!$E:$AC,R$8,FALSE),0)))</f>
        <v>17</v>
      </c>
      <c r="S20" s="189">
        <f>IF($A$6="TOG",_xlfn.IFNA(VLOOKUP(CONCATENATE($B20,"GNS"),'Data new Region'!$E:$AC,S$8,FALSE),0),IF(OR($A$6="GNS",$A$6="SAL",$A$6="COM",$A$6="SCG"),"x",_xlfn.IFNA(VLOOKUP(CONCATENATE($B20,$A$6),'Data new Region'!$E:$AC,S$8,FALSE),0)))</f>
        <v>17</v>
      </c>
      <c r="T20" s="189">
        <f>IF($A$6="TOG",_xlfn.IFNA(VLOOKUP(CONCATENATE($B20,"GNS"),'Data new Region'!$E:$AC,T$8,FALSE),0),IF(OR($A$6="GNS",$A$6="SAL",$A$6="COM",$A$6="SCG"),"x",_xlfn.IFNA(VLOOKUP(CONCATENATE($B20,$A$6),'Data new Region'!$E:$AC,T$8,FALSE),0)))</f>
        <v>17</v>
      </c>
      <c r="U20" s="189">
        <f>IF($A$6="TOG",_xlfn.IFNA(VLOOKUP(CONCATENATE($B20,"GNS"),'Data new Region'!$E:$AC,U$8,FALSE),0),IF(OR($A$6="GNS",$A$6="SAL",$A$6="COM",$A$6="SCG"),"x",_xlfn.IFNA(VLOOKUP(CONCATENATE($B20,$A$6),'Data new Region'!$E:$AC,U$8,FALSE),0)))</f>
        <v>17</v>
      </c>
      <c r="V20" s="189">
        <f>IF($A$6="TOG",_xlfn.IFNA(VLOOKUP(CONCATENATE($B20,"GNS"),'Data new Region'!$E:$AC,V$8,FALSE),0),IF(OR($A$6="GNS",$A$6="SAL",$A$6="COM",$A$6="SCG"),"x",_xlfn.IFNA(VLOOKUP(CONCATENATE($B20,$A$6),'Data new Region'!$E:$AC,V$8,FALSE),0)))</f>
        <v>16</v>
      </c>
      <c r="W20" s="189">
        <f>IF($A$6="TOG",_xlfn.IFNA(VLOOKUP(CONCATENATE($B20,"GNS"),'Data new Region'!$E:$AC,W$8,FALSE),0),IF(OR($A$6="GNS",$A$6="SAL",$A$6="COM",$A$6="SCG"),"x",_xlfn.IFNA(VLOOKUP(CONCATENATE($B20,$A$6),'Data new Region'!$E:$AC,W$8,FALSE),0)))</f>
        <v>15</v>
      </c>
      <c r="X20" s="189">
        <f>IF($A$6="TOG",_xlfn.IFNA(VLOOKUP(CONCATENATE($B20,"GNS"),'Data new Region'!$E:$AC,X$8,FALSE),0),IF(OR($A$6="GNS",$A$6="SAL",$A$6="COM",$A$6="SCG"),"x",_xlfn.IFNA(VLOOKUP(CONCATENATE($B20,$A$6),'Data new Region'!$E:$AC,X$8,FALSE),0)))</f>
        <v>16</v>
      </c>
      <c r="Y20" s="189">
        <f>IF($A$6="TOG",_xlfn.IFNA(VLOOKUP(CONCATENATE($B20,"GNS"),'Data new Region'!$E:$AC,Y$8,FALSE),0),IF(OR($A$6="GNS",$A$6="SAL",$A$6="COM",$A$6="SCG"),"x",_xlfn.IFNA(VLOOKUP(CONCATENATE($B20,$A$6),'Data new Region'!$E:$AC,Y$8,FALSE),0)))</f>
        <v>16</v>
      </c>
      <c r="Z20" s="189">
        <f>IF($A$6="TOG",_xlfn.IFNA(VLOOKUP(CONCATENATE($B20,"GNS"),'Data new Region'!$E:$AC,Z$8,FALSE),0),IF(OR($A$6="GNS",$A$6="SAL",$A$6="COM",$A$6="SCG"),"x",_xlfn.IFNA(VLOOKUP(CONCATENATE($B20,$A$6),'Data new Region'!$E:$AC,Z$8,FALSE),0)))</f>
        <v>17</v>
      </c>
      <c r="AA20" s="189">
        <f>IF($A$6="TOG",_xlfn.IFNA(VLOOKUP(CONCATENATE($B20,"GNS"),'Data new Region'!$E:$AC,AA$8,FALSE),0),IF(OR($A$6="GNS",$A$6="SAL",$A$6="COM",$A$6="SCG"),"x",_xlfn.IFNA(VLOOKUP(CONCATENATE($B20,$A$6),'Data new Region'!$E:$AC,AA$8,FALSE),0)))</f>
        <v>17</v>
      </c>
      <c r="AB20" s="190">
        <f>IF($A$6="TOG",_xlfn.IFNA(VLOOKUP(CONCATENATE($B20,"GNS"),'Data new Region'!$E:$AD,AB$8,FALSE),0),IF(OR($A$6="GNS",$A$6="SAL",$A$6="COM",$A$6="SCG"),"x",_xlfn.IFNA(VLOOKUP(CONCATENATE($B20,$A$6),'Data new Region'!$E:$AD,AB$8,FALSE),0)))</f>
        <v>15</v>
      </c>
    </row>
    <row r="21" spans="2:28" ht="16.2" x14ac:dyDescent="0.3">
      <c r="B21" s="272" t="s">
        <v>579</v>
      </c>
      <c r="C21" s="193" t="s">
        <v>495</v>
      </c>
      <c r="D21" s="207">
        <f>IF($A$6="PDS","x",_xlfn.IFNA(VLOOKUP(CONCATENATE($B21,$A$6),'Data new Region'!$E:$X,D$8,FALSE),0))</f>
        <v>18</v>
      </c>
      <c r="E21" s="111">
        <f>IF($A$6="PDS","x",_xlfn.IFNA(VLOOKUP(CONCATENATE($B21,$A$6),'Data new Region'!$E:$X,E$8,FALSE),0))</f>
        <v>17</v>
      </c>
      <c r="F21" s="111">
        <f>IF($A$6="PDS","x",_xlfn.IFNA(VLOOKUP(CONCATENATE($B21,$A$6),'Data new Region'!$E:$X,F$8,FALSE),0))</f>
        <v>10</v>
      </c>
      <c r="G21" s="111">
        <f>IF($A$6="PDS","x",_xlfn.IFNA(VLOOKUP(CONCATENATE($B21,$A$6),'Data new Region'!$E:$X,G$8,FALSE),0))</f>
        <v>17</v>
      </c>
      <c r="H21" s="111">
        <f>IF($A$6="PDS","x",_xlfn.IFNA(VLOOKUP(CONCATENATE($B21,$A$6),'Data new Region'!$E:$X,H$8,FALSE),0))</f>
        <v>14</v>
      </c>
      <c r="I21" s="111">
        <f>IF($A$6="PDS","x",_xlfn.IFNA(VLOOKUP(CONCATENATE($B21,$A$6),'Data new Region'!$E:$X,I$8,FALSE),0))</f>
        <v>12</v>
      </c>
      <c r="J21" s="111">
        <f>IF($A$6="PDS","x",_xlfn.IFNA(VLOOKUP(CONCATENATE($B21,$A$6),'Data new Region'!$E:$X,J$8,FALSE),0))</f>
        <v>11</v>
      </c>
      <c r="K21" s="189">
        <f>IF($A$6="TOG",_xlfn.IFNA(VLOOKUP(CONCATENATE($B21,"GNS"),'Data new Region'!$E:$AC,K$8,FALSE),0),IF(OR($A$6="GNS",$A$6="SAL",$A$6="COM",$A$6="SCG"),"x",_xlfn.IFNA(VLOOKUP(CONCATENATE($B21,$A$6),'Data new Region'!$E:$AC,K$8,FALSE),0)))</f>
        <v>10</v>
      </c>
      <c r="L21" s="189">
        <f>IF($A$6="TOG",_xlfn.IFNA(VLOOKUP(CONCATENATE($B21,"GNS"),'Data new Region'!$E:$AC,L$8,FALSE),0),IF(OR($A$6="GNS",$A$6="SAL",$A$6="COM",$A$6="SCG"),"x",_xlfn.IFNA(VLOOKUP(CONCATENATE($B21,$A$6),'Data new Region'!$E:$AC,L$8,FALSE),0)))</f>
        <v>11</v>
      </c>
      <c r="M21" s="189">
        <f>IF($A$6="TOG",_xlfn.IFNA(VLOOKUP(CONCATENATE($B21,"GNS"),'Data new Region'!$E:$AC,M$8,FALSE),0),IF(OR($A$6="GNS",$A$6="SAL",$A$6="COM",$A$6="SCG"),"x",_xlfn.IFNA(VLOOKUP(CONCATENATE($B21,$A$6),'Data new Region'!$E:$AC,M$8,FALSE),0)))</f>
        <v>11</v>
      </c>
      <c r="N21" s="189">
        <f>IF($A$6="TOG",_xlfn.IFNA(VLOOKUP(CONCATENATE($B21,"GNS"),'Data new Region'!$E:$AC,N$8,FALSE),0),IF(OR($A$6="GNS",$A$6="SAL",$A$6="COM",$A$6="SCG"),"x",_xlfn.IFNA(VLOOKUP(CONCATENATE($B21,$A$6),'Data new Region'!$E:$AC,N$8,FALSE),0)))</f>
        <v>12</v>
      </c>
      <c r="O21" s="189">
        <f>IF($A$6="TOG",_xlfn.IFNA(VLOOKUP(CONCATENATE($B21,"GNS"),'Data new Region'!$E:$AC,O$8,FALSE),0),IF(OR($A$6="GNS",$A$6="SAL",$A$6="COM",$A$6="SCG"),"x",_xlfn.IFNA(VLOOKUP(CONCATENATE($B21,$A$6),'Data new Region'!$E:$AC,O$8,FALSE),0)))</f>
        <v>16</v>
      </c>
      <c r="P21" s="189">
        <f>IF($A$6="TOG",_xlfn.IFNA(VLOOKUP(CONCATENATE($B21,"GNS"),'Data new Region'!$E:$AC,P$8,FALSE),0),IF(OR($A$6="GNS",$A$6="SAL",$A$6="COM",$A$6="SCG"),"x",_xlfn.IFNA(VLOOKUP(CONCATENATE($B21,$A$6),'Data new Region'!$E:$AC,P$8,FALSE),0)))</f>
        <v>15</v>
      </c>
      <c r="Q21" s="189">
        <f>IF($A$6="TOG",_xlfn.IFNA(VLOOKUP(CONCATENATE($B21,"GNS"),'Data new Region'!$E:$AC,Q$8,FALSE),0),IF(OR($A$6="GNS",$A$6="SAL",$A$6="COM",$A$6="SCG"),"x",_xlfn.IFNA(VLOOKUP(CONCATENATE($B21,$A$6),'Data new Region'!$E:$AC,Q$8,FALSE),0)))</f>
        <v>14</v>
      </c>
      <c r="R21" s="189">
        <f>IF($A$6="TOG",_xlfn.IFNA(VLOOKUP(CONCATENATE($B21,"GNS"),'Data new Region'!$E:$AC,R$8,FALSE),0),IF(OR($A$6="GNS",$A$6="SAL",$A$6="COM",$A$6="SCG"),"x",_xlfn.IFNA(VLOOKUP(CONCATENATE($B21,$A$6),'Data new Region'!$E:$AC,R$8,FALSE),0)))</f>
        <v>14</v>
      </c>
      <c r="S21" s="189">
        <f>IF($A$6="TOG",_xlfn.IFNA(VLOOKUP(CONCATENATE($B21,"GNS"),'Data new Region'!$E:$AC,S$8,FALSE),0),IF(OR($A$6="GNS",$A$6="SAL",$A$6="COM",$A$6="SCG"),"x",_xlfn.IFNA(VLOOKUP(CONCATENATE($B21,$A$6),'Data new Region'!$E:$AC,S$8,FALSE),0)))</f>
        <v>15</v>
      </c>
      <c r="T21" s="189">
        <f>IF($A$6="TOG",_xlfn.IFNA(VLOOKUP(CONCATENATE($B21,"GNS"),'Data new Region'!$E:$AC,T$8,FALSE),0),IF(OR($A$6="GNS",$A$6="SAL",$A$6="COM",$A$6="SCG"),"x",_xlfn.IFNA(VLOOKUP(CONCATENATE($B21,$A$6),'Data new Region'!$E:$AC,T$8,FALSE),0)))</f>
        <v>15</v>
      </c>
      <c r="U21" s="189">
        <f>IF($A$6="TOG",_xlfn.IFNA(VLOOKUP(CONCATENATE($B21,"GNS"),'Data new Region'!$E:$AC,U$8,FALSE),0),IF(OR($A$6="GNS",$A$6="SAL",$A$6="COM",$A$6="SCG"),"x",_xlfn.IFNA(VLOOKUP(CONCATENATE($B21,$A$6),'Data new Region'!$E:$AC,U$8,FALSE),0)))</f>
        <v>15</v>
      </c>
      <c r="V21" s="189">
        <f>IF($A$6="TOG",_xlfn.IFNA(VLOOKUP(CONCATENATE($B21,"GNS"),'Data new Region'!$E:$AC,V$8,FALSE),0),IF(OR($A$6="GNS",$A$6="SAL",$A$6="COM",$A$6="SCG"),"x",_xlfn.IFNA(VLOOKUP(CONCATENATE($B21,$A$6),'Data new Region'!$E:$AC,V$8,FALSE),0)))</f>
        <v>15</v>
      </c>
      <c r="W21" s="189">
        <f>IF($A$6="TOG",_xlfn.IFNA(VLOOKUP(CONCATENATE($B21,"GNS"),'Data new Region'!$E:$AC,W$8,FALSE),0),IF(OR($A$6="GNS",$A$6="SAL",$A$6="COM",$A$6="SCG"),"x",_xlfn.IFNA(VLOOKUP(CONCATENATE($B21,$A$6),'Data new Region'!$E:$AC,W$8,FALSE),0)))</f>
        <v>15</v>
      </c>
      <c r="X21" s="189">
        <f>IF($A$6="TOG",_xlfn.IFNA(VLOOKUP(CONCATENATE($B21,"GNS"),'Data new Region'!$E:$AC,X$8,FALSE),0),IF(OR($A$6="GNS",$A$6="SAL",$A$6="COM",$A$6="SCG"),"x",_xlfn.IFNA(VLOOKUP(CONCATENATE($B21,$A$6),'Data new Region'!$E:$AC,X$8,FALSE),0)))</f>
        <v>17</v>
      </c>
      <c r="Y21" s="189">
        <f>IF($A$6="TOG",_xlfn.IFNA(VLOOKUP(CONCATENATE($B21,"GNS"),'Data new Region'!$E:$AC,Y$8,FALSE),0),IF(OR($A$6="GNS",$A$6="SAL",$A$6="COM",$A$6="SCG"),"x",_xlfn.IFNA(VLOOKUP(CONCATENATE($B21,$A$6),'Data new Region'!$E:$AC,Y$8,FALSE),0)))</f>
        <v>19</v>
      </c>
      <c r="Z21" s="189">
        <f>IF($A$6="TOG",_xlfn.IFNA(VLOOKUP(CONCATENATE($B21,"GNS"),'Data new Region'!$E:$AC,Z$8,FALSE),0),IF(OR($A$6="GNS",$A$6="SAL",$A$6="COM",$A$6="SCG"),"x",_xlfn.IFNA(VLOOKUP(CONCATENATE($B21,$A$6),'Data new Region'!$E:$AC,Z$8,FALSE),0)))</f>
        <v>19</v>
      </c>
      <c r="AA21" s="111">
        <f>IF($A$6="TOG",_xlfn.IFNA(VLOOKUP(CONCATENATE($B21,"GNS"),'Data new Region'!$E:$AC,AA$8,FALSE),0),IF(OR($A$6="GNS",$A$6="SAL",$A$6="COM",$A$6="SCG"),"x",_xlfn.IFNA(VLOOKUP(CONCATENATE($B21,$A$6),'Data new Region'!$E:$AC,AA$8,FALSE),0)))</f>
        <v>19</v>
      </c>
      <c r="AB21" s="191">
        <f>IF($A$6="TOG",_xlfn.IFNA(VLOOKUP(CONCATENATE($B21,"GNS"),'Data new Region'!$E:$AD,AB$8,FALSE),0),IF(OR($A$6="GNS",$A$6="SAL",$A$6="COM",$A$6="SCG"),"x",_xlfn.IFNA(VLOOKUP(CONCATENATE($B21,$A$6),'Data new Region'!$E:$AD,AB$8,FALSE),0)))</f>
        <v>15</v>
      </c>
    </row>
    <row r="22" spans="2:28" ht="16.2" x14ac:dyDescent="0.3">
      <c r="B22" s="272" t="s">
        <v>545</v>
      </c>
      <c r="C22" s="196" t="s">
        <v>544</v>
      </c>
      <c r="D22" s="195">
        <f>IF($A$6="PDS","x",_xlfn.IFNA(VLOOKUP(CONCATENATE($B22,$A$6),'Data new Region'!$E:$X,D$8,FALSE),0))</f>
        <v>1628</v>
      </c>
      <c r="E22" s="250">
        <f>IF($A$6="PDS","x",_xlfn.IFNA(VLOOKUP(CONCATENATE($B22,$A$6),'Data new Region'!$E:$X,E$8,FALSE),0))</f>
        <v>1629</v>
      </c>
      <c r="F22" s="250">
        <f>IF($A$6="PDS","x",_xlfn.IFNA(VLOOKUP(CONCATENATE($B22,$A$6),'Data new Region'!$E:$X,F$8,FALSE),0))</f>
        <v>1654</v>
      </c>
      <c r="G22" s="250">
        <f>IF($A$6="PDS","x",_xlfn.IFNA(VLOOKUP(CONCATENATE($B22,$A$6),'Data new Region'!$E:$X,G$8,FALSE),0))</f>
        <v>1678</v>
      </c>
      <c r="H22" s="250">
        <f>IF($A$6="PDS","x",_xlfn.IFNA(VLOOKUP(CONCATENATE($B22,$A$6),'Data new Region'!$E:$X,H$8,FALSE),0))</f>
        <v>1627</v>
      </c>
      <c r="I22" s="250">
        <f>IF($A$6="PDS","x",_xlfn.IFNA(VLOOKUP(CONCATENATE($B22,$A$6),'Data new Region'!$E:$X,I$8,FALSE),0))</f>
        <v>1659</v>
      </c>
      <c r="J22" s="250">
        <f>IF($A$6="PDS","x",_xlfn.IFNA(VLOOKUP(CONCATENATE($B22,$A$6),'Data new Region'!$E:$X,J$8,FALSE),0))</f>
        <v>1696</v>
      </c>
      <c r="K22" s="182">
        <f>IF($A$6="TOG",_xlfn.IFNA(VLOOKUP(CONCATENATE($B22,"GNS"),'Data new Region'!$E:$AC,K$8,FALSE),0),IF(OR($A$6="GNS",$A$6="SAL",$A$6="COM",$A$6="SCG"),"x",_xlfn.IFNA(VLOOKUP(CONCATENATE($B22,$A$6),'Data new Region'!$E:$AC,K$8,FALSE),0)))</f>
        <v>1674</v>
      </c>
      <c r="L22" s="182">
        <f>IF($A$6="TOG",_xlfn.IFNA(VLOOKUP(CONCATENATE($B22,"GNS"),'Data new Region'!$E:$AC,L$8,FALSE),0),IF(OR($A$6="GNS",$A$6="SAL",$A$6="COM",$A$6="SCG"),"x",_xlfn.IFNA(VLOOKUP(CONCATENATE($B22,$A$6),'Data new Region'!$E:$AC,L$8,FALSE),0)))</f>
        <v>1710</v>
      </c>
      <c r="M22" s="182">
        <f>IF($A$6="TOG",_xlfn.IFNA(VLOOKUP(CONCATENATE($B22,"GNS"),'Data new Region'!$E:$AC,M$8,FALSE),0),IF(OR($A$6="GNS",$A$6="SAL",$A$6="COM",$A$6="SCG"),"x",_xlfn.IFNA(VLOOKUP(CONCATENATE($B22,$A$6),'Data new Region'!$E:$AC,M$8,FALSE),0)))</f>
        <v>1703</v>
      </c>
      <c r="N22" s="182">
        <f>IF($A$6="TOG",_xlfn.IFNA(VLOOKUP(CONCATENATE($B22,"GNS"),'Data new Region'!$E:$AC,N$8,FALSE),0),IF(OR($A$6="GNS",$A$6="SAL",$A$6="COM",$A$6="SCG"),"x",_xlfn.IFNA(VLOOKUP(CONCATENATE($B22,$A$6),'Data new Region'!$E:$AC,N$8,FALSE),0)))</f>
        <v>1737</v>
      </c>
      <c r="O22" s="182">
        <f>IF($A$6="TOG",_xlfn.IFNA(VLOOKUP(CONCATENATE($B22,"GNS"),'Data new Region'!$E:$AC,O$8,FALSE),0),IF(OR($A$6="GNS",$A$6="SAL",$A$6="COM",$A$6="SCG"),"x",_xlfn.IFNA(VLOOKUP(CONCATENATE($B22,$A$6),'Data new Region'!$E:$AC,O$8,FALSE),0)))</f>
        <v>1722</v>
      </c>
      <c r="P22" s="182">
        <f>IF($A$6="TOG",_xlfn.IFNA(VLOOKUP(CONCATENATE($B22,"GNS"),'Data new Region'!$E:$AC,P$8,FALSE),0),IF(OR($A$6="GNS",$A$6="SAL",$A$6="COM",$A$6="SCG"),"x",_xlfn.IFNA(VLOOKUP(CONCATENATE($B22,$A$6),'Data new Region'!$E:$AC,P$8,FALSE),0)))</f>
        <v>1776</v>
      </c>
      <c r="Q22" s="182">
        <f>IF($A$6="TOG",_xlfn.IFNA(VLOOKUP(CONCATENATE($B22,"GNS"),'Data new Region'!$E:$AC,Q$8,FALSE),0),IF(OR($A$6="GNS",$A$6="SAL",$A$6="COM",$A$6="SCG"),"x",_xlfn.IFNA(VLOOKUP(CONCATENATE($B22,$A$6),'Data new Region'!$E:$AC,Q$8,FALSE),0)))</f>
        <v>1753</v>
      </c>
      <c r="R22" s="182">
        <f>IF($A$6="TOG",_xlfn.IFNA(VLOOKUP(CONCATENATE($B22,"GNS"),'Data new Region'!$E:$AC,R$8,FALSE),0),IF(OR($A$6="GNS",$A$6="SAL",$A$6="COM",$A$6="SCG"),"x",_xlfn.IFNA(VLOOKUP(CONCATENATE($B22,$A$6),'Data new Region'!$E:$AC,R$8,FALSE),0)))</f>
        <v>1787</v>
      </c>
      <c r="S22" s="182">
        <f>IF($A$6="TOG",_xlfn.IFNA(VLOOKUP(CONCATENATE($B22,"GNS"),'Data new Region'!$E:$AC,S$8,FALSE),0),IF(OR($A$6="GNS",$A$6="SAL",$A$6="COM",$A$6="SCG"),"x",_xlfn.IFNA(VLOOKUP(CONCATENATE($B22,$A$6),'Data new Region'!$E:$AC,S$8,FALSE),0)))</f>
        <v>1757</v>
      </c>
      <c r="T22" s="182">
        <f>IF($A$6="TOG",_xlfn.IFNA(VLOOKUP(CONCATENATE($B22,"GNS"),'Data new Region'!$E:$AC,T$8,FALSE),0),IF(OR($A$6="GNS",$A$6="SAL",$A$6="COM",$A$6="SCG"),"x",_xlfn.IFNA(VLOOKUP(CONCATENATE($B22,$A$6),'Data new Region'!$E:$AC,T$8,FALSE),0)))</f>
        <v>1807</v>
      </c>
      <c r="U22" s="182">
        <f>IF($A$6="TOG",_xlfn.IFNA(VLOOKUP(CONCATENATE($B22,"GNS"),'Data new Region'!$E:$AC,U$8,FALSE),0),IF(OR($A$6="GNS",$A$6="SAL",$A$6="COM",$A$6="SCG"),"x",_xlfn.IFNA(VLOOKUP(CONCATENATE($B22,$A$6),'Data new Region'!$E:$AC,U$8,FALSE),0)))</f>
        <v>1791</v>
      </c>
      <c r="V22" s="182">
        <f>IF($A$6="TOG",_xlfn.IFNA(VLOOKUP(CONCATENATE($B22,"GNS"),'Data new Region'!$E:$AC,V$8,FALSE),0),IF(OR($A$6="GNS",$A$6="SAL",$A$6="COM",$A$6="SCG"),"x",_xlfn.IFNA(VLOOKUP(CONCATENATE($B22,$A$6),'Data new Region'!$E:$AC,V$8,FALSE),0)))</f>
        <v>1836</v>
      </c>
      <c r="W22" s="182">
        <f>IF($A$6="TOG",_xlfn.IFNA(VLOOKUP(CONCATENATE($B22,"GNS"),'Data new Region'!$E:$AC,W$8,FALSE),0),IF(OR($A$6="GNS",$A$6="SAL",$A$6="COM",$A$6="SCG"),"x",_xlfn.IFNA(VLOOKUP(CONCATENATE($B22,$A$6),'Data new Region'!$E:$AC,W$8,FALSE),0)))</f>
        <v>1828</v>
      </c>
      <c r="X22" s="182">
        <f>IF($A$6="TOG",_xlfn.IFNA(VLOOKUP(CONCATENATE($B22,"GNS"),'Data new Region'!$E:$AC,X$8,FALSE),0),IF(OR($A$6="GNS",$A$6="SAL",$A$6="COM",$A$6="SCG"),"x",_xlfn.IFNA(VLOOKUP(CONCATENATE($B22,$A$6),'Data new Region'!$E:$AC,X$8,FALSE),0)))</f>
        <v>1849</v>
      </c>
      <c r="Y22" s="182">
        <f>IF($A$6="TOG",_xlfn.IFNA(VLOOKUP(CONCATENATE($B22,"GNS"),'Data new Region'!$E:$AC,Y$8,FALSE),0),IF(OR($A$6="GNS",$A$6="SAL",$A$6="COM",$A$6="SCG"),"x",_xlfn.IFNA(VLOOKUP(CONCATENATE($B22,$A$6),'Data new Region'!$E:$AC,Y$8,FALSE),0)))</f>
        <v>1823</v>
      </c>
      <c r="Z22" s="182">
        <f>IF($A$6="TOG",_xlfn.IFNA(VLOOKUP(CONCATENATE($B22,"GNS"),'Data new Region'!$E:$AC,Z$8,FALSE),0),IF(OR($A$6="GNS",$A$6="SAL",$A$6="COM",$A$6="SCG"),"x",_xlfn.IFNA(VLOOKUP(CONCATENATE($B22,$A$6),'Data new Region'!$E:$AC,Z$8,FALSE),0)))</f>
        <v>1767</v>
      </c>
      <c r="AA22" s="182">
        <f>IF($A$6="TOG",_xlfn.IFNA(VLOOKUP(CONCATENATE($B22,"GNS"),'Data new Region'!$E:$AC,AA$8,FALSE),0),IF(OR($A$6="GNS",$A$6="SAL",$A$6="COM",$A$6="SCG"),"x",_xlfn.IFNA(VLOOKUP(CONCATENATE($B22,$A$6),'Data new Region'!$E:$AC,AA$8,FALSE),0)))</f>
        <v>1733</v>
      </c>
      <c r="AB22" s="274">
        <f>IF($A$6="TOG",_xlfn.IFNA(VLOOKUP(CONCATENATE($B22,"GNS"),'Data new Region'!$E:$AD,AB$8,FALSE),0),IF(OR($A$6="GNS",$A$6="SAL",$A$6="COM",$A$6="SCG"),"x",_xlfn.IFNA(VLOOKUP(CONCATENATE($B22,$A$6),'Data new Region'!$E:$AD,AB$8,FALSE),0)))</f>
        <v>1709</v>
      </c>
    </row>
    <row r="23" spans="2:28" ht="16.2" x14ac:dyDescent="0.3">
      <c r="B23" s="272" t="s">
        <v>580</v>
      </c>
      <c r="C23" s="193" t="s">
        <v>513</v>
      </c>
      <c r="D23" s="207">
        <f>IF($A$6="PDS","x",_xlfn.IFNA(VLOOKUP(CONCATENATE($B23,$A$6),'Data new Region'!$E:$X,D$8,FALSE),0))</f>
        <v>223</v>
      </c>
      <c r="E23" s="189">
        <f>IF($A$6="PDS","x",_xlfn.IFNA(VLOOKUP(CONCATENATE($B23,$A$6),'Data new Region'!$E:$X,E$8,FALSE),0))</f>
        <v>228</v>
      </c>
      <c r="F23" s="189">
        <f>IF($A$6="PDS","x",_xlfn.IFNA(VLOOKUP(CONCATENATE($B23,$A$6),'Data new Region'!$E:$X,F$8,FALSE),0))</f>
        <v>226</v>
      </c>
      <c r="G23" s="189">
        <f>IF($A$6="PDS","x",_xlfn.IFNA(VLOOKUP(CONCATENATE($B23,$A$6),'Data new Region'!$E:$X,G$8,FALSE),0))</f>
        <v>231</v>
      </c>
      <c r="H23" s="189">
        <f>IF($A$6="PDS","x",_xlfn.IFNA(VLOOKUP(CONCATENATE($B23,$A$6),'Data new Region'!$E:$X,H$8,FALSE),0))</f>
        <v>231</v>
      </c>
      <c r="I23" s="189">
        <f>IF($A$6="PDS","x",_xlfn.IFNA(VLOOKUP(CONCATENATE($B23,$A$6),'Data new Region'!$E:$X,I$8,FALSE),0))</f>
        <v>229</v>
      </c>
      <c r="J23" s="189">
        <f>IF($A$6="PDS","x",_xlfn.IFNA(VLOOKUP(CONCATENATE($B23,$A$6),'Data new Region'!$E:$X,J$8,FALSE),0))</f>
        <v>241</v>
      </c>
      <c r="K23" s="189">
        <f>IF($A$6="TOG",_xlfn.IFNA(VLOOKUP(CONCATENATE($B23,"GNS"),'Data new Region'!$E:$AC,K$8,FALSE),0),IF(OR($A$6="GNS",$A$6="SAL",$A$6="COM",$A$6="SCG"),"x",_xlfn.IFNA(VLOOKUP(CONCATENATE($B23,$A$6),'Data new Region'!$E:$AC,K$8,FALSE),0)))</f>
        <v>241</v>
      </c>
      <c r="L23" s="189">
        <f>IF($A$6="TOG",_xlfn.IFNA(VLOOKUP(CONCATENATE($B23,"GNS"),'Data new Region'!$E:$AC,L$8,FALSE),0),IF(OR($A$6="GNS",$A$6="SAL",$A$6="COM",$A$6="SCG"),"x",_xlfn.IFNA(VLOOKUP(CONCATENATE($B23,$A$6),'Data new Region'!$E:$AC,L$8,FALSE),0)))</f>
        <v>243</v>
      </c>
      <c r="M23" s="189">
        <f>IF($A$6="TOG",_xlfn.IFNA(VLOOKUP(CONCATENATE($B23,"GNS"),'Data new Region'!$E:$AC,M$8,FALSE),0),IF(OR($A$6="GNS",$A$6="SAL",$A$6="COM",$A$6="SCG"),"x",_xlfn.IFNA(VLOOKUP(CONCATENATE($B23,$A$6),'Data new Region'!$E:$AC,M$8,FALSE),0)))</f>
        <v>236</v>
      </c>
      <c r="N23" s="189">
        <f>IF($A$6="TOG",_xlfn.IFNA(VLOOKUP(CONCATENATE($B23,"GNS"),'Data new Region'!$E:$AC,N$8,FALSE),0),IF(OR($A$6="GNS",$A$6="SAL",$A$6="COM",$A$6="SCG"),"x",_xlfn.IFNA(VLOOKUP(CONCATENATE($B23,$A$6),'Data new Region'!$E:$AC,N$8,FALSE),0)))</f>
        <v>231</v>
      </c>
      <c r="O23" s="189">
        <f>IF($A$6="TOG",_xlfn.IFNA(VLOOKUP(CONCATENATE($B23,"GNS"),'Data new Region'!$E:$AC,O$8,FALSE),0),IF(OR($A$6="GNS",$A$6="SAL",$A$6="COM",$A$6="SCG"),"x",_xlfn.IFNA(VLOOKUP(CONCATENATE($B23,$A$6),'Data new Region'!$E:$AC,O$8,FALSE),0)))</f>
        <v>228</v>
      </c>
      <c r="P23" s="189">
        <f>IF($A$6="TOG",_xlfn.IFNA(VLOOKUP(CONCATENATE($B23,"GNS"),'Data new Region'!$E:$AC,P$8,FALSE),0),IF(OR($A$6="GNS",$A$6="SAL",$A$6="COM",$A$6="SCG"),"x",_xlfn.IFNA(VLOOKUP(CONCATENATE($B23,$A$6),'Data new Region'!$E:$AC,P$8,FALSE),0)))</f>
        <v>234</v>
      </c>
      <c r="Q23" s="189">
        <f>IF($A$6="TOG",_xlfn.IFNA(VLOOKUP(CONCATENATE($B23,"GNS"),'Data new Region'!$E:$AC,Q$8,FALSE),0),IF(OR($A$6="GNS",$A$6="SAL",$A$6="COM",$A$6="SCG"),"x",_xlfn.IFNA(VLOOKUP(CONCATENATE($B23,$A$6),'Data new Region'!$E:$AC,Q$8,FALSE),0)))</f>
        <v>230</v>
      </c>
      <c r="R23" s="189">
        <f>IF($A$6="TOG",_xlfn.IFNA(VLOOKUP(CONCATENATE($B23,"GNS"),'Data new Region'!$E:$AC,R$8,FALSE),0),IF(OR($A$6="GNS",$A$6="SAL",$A$6="COM",$A$6="SCG"),"x",_xlfn.IFNA(VLOOKUP(CONCATENATE($B23,$A$6),'Data new Region'!$E:$AC,R$8,FALSE),0)))</f>
        <v>233</v>
      </c>
      <c r="S23" s="189">
        <f>IF($A$6="TOG",_xlfn.IFNA(VLOOKUP(CONCATENATE($B23,"GNS"),'Data new Region'!$E:$AC,S$8,FALSE),0),IF(OR($A$6="GNS",$A$6="SAL",$A$6="COM",$A$6="SCG"),"x",_xlfn.IFNA(VLOOKUP(CONCATENATE($B23,$A$6),'Data new Region'!$E:$AC,S$8,FALSE),0)))</f>
        <v>232</v>
      </c>
      <c r="T23" s="189">
        <f>IF($A$6="TOG",_xlfn.IFNA(VLOOKUP(CONCATENATE($B23,"GNS"),'Data new Region'!$E:$AC,T$8,FALSE),0),IF(OR($A$6="GNS",$A$6="SAL",$A$6="COM",$A$6="SCG"),"x",_xlfn.IFNA(VLOOKUP(CONCATENATE($B23,$A$6),'Data new Region'!$E:$AC,T$8,FALSE),0)))</f>
        <v>235</v>
      </c>
      <c r="U23" s="189">
        <f>IF($A$6="TOG",_xlfn.IFNA(VLOOKUP(CONCATENATE($B23,"GNS"),'Data new Region'!$E:$AC,U$8,FALSE),0),IF(OR($A$6="GNS",$A$6="SAL",$A$6="COM",$A$6="SCG"),"x",_xlfn.IFNA(VLOOKUP(CONCATENATE($B23,$A$6),'Data new Region'!$E:$AC,U$8,FALSE),0)))</f>
        <v>232</v>
      </c>
      <c r="V23" s="189">
        <f>IF($A$6="TOG",_xlfn.IFNA(VLOOKUP(CONCATENATE($B23,"GNS"),'Data new Region'!$E:$AC,V$8,FALSE),0),IF(OR($A$6="GNS",$A$6="SAL",$A$6="COM",$A$6="SCG"),"x",_xlfn.IFNA(VLOOKUP(CONCATENATE($B23,$A$6),'Data new Region'!$E:$AC,V$8,FALSE),0)))</f>
        <v>238</v>
      </c>
      <c r="W23" s="189">
        <f>IF($A$6="TOG",_xlfn.IFNA(VLOOKUP(CONCATENATE($B23,"GNS"),'Data new Region'!$E:$AC,W$8,FALSE),0),IF(OR($A$6="GNS",$A$6="SAL",$A$6="COM",$A$6="SCG"),"x",_xlfn.IFNA(VLOOKUP(CONCATENATE($B23,$A$6),'Data new Region'!$E:$AC,W$8,FALSE),0)))</f>
        <v>236</v>
      </c>
      <c r="X23" s="189">
        <f>IF($A$6="TOG",_xlfn.IFNA(VLOOKUP(CONCATENATE($B23,"GNS"),'Data new Region'!$E:$AC,X$8,FALSE),0),IF(OR($A$6="GNS",$A$6="SAL",$A$6="COM",$A$6="SCG"),"x",_xlfn.IFNA(VLOOKUP(CONCATENATE($B23,$A$6),'Data new Region'!$E:$AC,X$8,FALSE),0)))</f>
        <v>236</v>
      </c>
      <c r="Y23" s="189">
        <f>IF($A$6="TOG",_xlfn.IFNA(VLOOKUP(CONCATENATE($B23,"GNS"),'Data new Region'!$E:$AC,Y$8,FALSE),0),IF(OR($A$6="GNS",$A$6="SAL",$A$6="COM",$A$6="SCG"),"x",_xlfn.IFNA(VLOOKUP(CONCATENATE($B23,$A$6),'Data new Region'!$E:$AC,Y$8,FALSE),0)))</f>
        <v>235</v>
      </c>
      <c r="Z23" s="189">
        <f>IF($A$6="TOG",_xlfn.IFNA(VLOOKUP(CONCATENATE($B23,"GNS"),'Data new Region'!$E:$AC,Z$8,FALSE),0),IF(OR($A$6="GNS",$A$6="SAL",$A$6="COM",$A$6="SCG"),"x",_xlfn.IFNA(VLOOKUP(CONCATENATE($B23,$A$6),'Data new Region'!$E:$AC,Z$8,FALSE),0)))</f>
        <v>220</v>
      </c>
      <c r="AA23" s="288">
        <f>IF($A$6="TOG",_xlfn.IFNA(VLOOKUP(CONCATENATE($B23,"GNS"),'Data new Region'!$E:$AC,AA$8,FALSE),0),IF(OR($A$6="GNS",$A$6="SAL",$A$6="COM",$A$6="SCG"),"x",_xlfn.IFNA(VLOOKUP(CONCATENATE($B23,$A$6),'Data new Region'!$E:$AC,AA$8,FALSE),0)))</f>
        <v>205</v>
      </c>
      <c r="AB23" s="190">
        <f>IF($A$6="TOG",_xlfn.IFNA(VLOOKUP(CONCATENATE($B23,"GNS"),'Data new Region'!$E:$AD,AB$8,FALSE),0),IF(OR($A$6="GNS",$A$6="SAL",$A$6="COM",$A$6="SCG"),"x",_xlfn.IFNA(VLOOKUP(CONCATENATE($B23,$A$6),'Data new Region'!$E:$AD,AB$8,FALSE),0)))</f>
        <v>205</v>
      </c>
    </row>
    <row r="24" spans="2:28" ht="16.2" x14ac:dyDescent="0.3">
      <c r="B24" s="272" t="s">
        <v>581</v>
      </c>
      <c r="C24" s="193" t="s">
        <v>1633</v>
      </c>
      <c r="D24" s="207">
        <f>IF($A$6="PDS","x",_xlfn.IFNA(VLOOKUP(CONCATENATE($B24,$A$6),'Data new Region'!$E:$X,D$8,FALSE),0))</f>
        <v>866</v>
      </c>
      <c r="E24" s="189">
        <f>IF($A$6="PDS","x",_xlfn.IFNA(VLOOKUP(CONCATENATE($B24,$A$6),'Data new Region'!$E:$X,E$8,FALSE),0))</f>
        <v>869</v>
      </c>
      <c r="F24" s="189">
        <f>IF($A$6="PDS","x",_xlfn.IFNA(VLOOKUP(CONCATENATE($B24,$A$6),'Data new Region'!$E:$X,F$8,FALSE),0))</f>
        <v>883</v>
      </c>
      <c r="G24" s="189">
        <f>IF($A$6="PDS","x",_xlfn.IFNA(VLOOKUP(CONCATENATE($B24,$A$6),'Data new Region'!$E:$X,G$8,FALSE),0))</f>
        <v>895</v>
      </c>
      <c r="H24" s="189">
        <f>IF($A$6="PDS","x",_xlfn.IFNA(VLOOKUP(CONCATENATE($B24,$A$6),'Data new Region'!$E:$X,H$8,FALSE),0))</f>
        <v>874</v>
      </c>
      <c r="I24" s="189">
        <f>IF($A$6="PDS","x",_xlfn.IFNA(VLOOKUP(CONCATENATE($B24,$A$6),'Data new Region'!$E:$X,I$8,FALSE),0))</f>
        <v>903</v>
      </c>
      <c r="J24" s="189">
        <f>IF($A$6="PDS","x",_xlfn.IFNA(VLOOKUP(CONCATENATE($B24,$A$6),'Data new Region'!$E:$X,J$8,FALSE),0))</f>
        <v>926</v>
      </c>
      <c r="K24" s="189">
        <f>IF($A$6="TOG",_xlfn.IFNA(VLOOKUP(CONCATENATE($B24,"GNS"),'Data new Region'!$E:$AC,K$8,FALSE),0),IF(OR($A$6="GNS",$A$6="SAL",$A$6="COM",$A$6="SCG"),"x",_xlfn.IFNA(VLOOKUP(CONCATENATE($B24,$A$6),'Data new Region'!$E:$AC,K$8,FALSE),0)))</f>
        <v>919</v>
      </c>
      <c r="L24" s="189">
        <f>IF($A$6="TOG",_xlfn.IFNA(VLOOKUP(CONCATENATE($B24,"GNS"),'Data new Region'!$E:$AC,L$8,FALSE),0),IF(OR($A$6="GNS",$A$6="SAL",$A$6="COM",$A$6="SCG"),"x",_xlfn.IFNA(VLOOKUP(CONCATENATE($B24,$A$6),'Data new Region'!$E:$AC,L$8,FALSE),0)))</f>
        <v>940</v>
      </c>
      <c r="M24" s="189">
        <f>IF($A$6="TOG",_xlfn.IFNA(VLOOKUP(CONCATENATE($B24,"GNS"),'Data new Region'!$E:$AC,M$8,FALSE),0),IF(OR($A$6="GNS",$A$6="SAL",$A$6="COM",$A$6="SCG"),"x",_xlfn.IFNA(VLOOKUP(CONCATENATE($B24,$A$6),'Data new Region'!$E:$AC,M$8,FALSE),0)))</f>
        <v>921</v>
      </c>
      <c r="N24" s="189">
        <f>IF($A$6="TOG",_xlfn.IFNA(VLOOKUP(CONCATENATE($B24,"GNS"),'Data new Region'!$E:$AC,N$8,FALSE),0),IF(OR($A$6="GNS",$A$6="SAL",$A$6="COM",$A$6="SCG"),"x",_xlfn.IFNA(VLOOKUP(CONCATENATE($B24,$A$6),'Data new Region'!$E:$AC,N$8,FALSE),0)))</f>
        <v>914</v>
      </c>
      <c r="O24" s="189">
        <f>IF($A$6="TOG",_xlfn.IFNA(VLOOKUP(CONCATENATE($B24,"GNS"),'Data new Region'!$E:$AC,O$8,FALSE),0),IF(OR($A$6="GNS",$A$6="SAL",$A$6="COM",$A$6="SCG"),"x",_xlfn.IFNA(VLOOKUP(CONCATENATE($B24,$A$6),'Data new Region'!$E:$AC,O$8,FALSE),0)))</f>
        <v>910</v>
      </c>
      <c r="P24" s="189">
        <f>IF($A$6="TOG",_xlfn.IFNA(VLOOKUP(CONCATENATE($B24,"GNS"),'Data new Region'!$E:$AC,P$8,FALSE),0),IF(OR($A$6="GNS",$A$6="SAL",$A$6="COM",$A$6="SCG"),"x",_xlfn.IFNA(VLOOKUP(CONCATENATE($B24,$A$6),'Data new Region'!$E:$AC,P$8,FALSE),0)))</f>
        <v>938</v>
      </c>
      <c r="Q24" s="189">
        <f>IF($A$6="TOG",_xlfn.IFNA(VLOOKUP(CONCATENATE($B24,"GNS"),'Data new Region'!$E:$AC,Q$8,FALSE),0),IF(OR($A$6="GNS",$A$6="SAL",$A$6="COM",$A$6="SCG"),"x",_xlfn.IFNA(VLOOKUP(CONCATENATE($B24,$A$6),'Data new Region'!$E:$AC,Q$8,FALSE),0)))</f>
        <v>922</v>
      </c>
      <c r="R24" s="189">
        <f>IF($A$6="TOG",_xlfn.IFNA(VLOOKUP(CONCATENATE($B24,"GNS"),'Data new Region'!$E:$AC,R$8,FALSE),0),IF(OR($A$6="GNS",$A$6="SAL",$A$6="COM",$A$6="SCG"),"x",_xlfn.IFNA(VLOOKUP(CONCATENATE($B24,$A$6),'Data new Region'!$E:$AC,R$8,FALSE),0)))</f>
        <v>954</v>
      </c>
      <c r="S24" s="189">
        <f>IF($A$6="TOG",_xlfn.IFNA(VLOOKUP(CONCATENATE($B24,"GNS"),'Data new Region'!$E:$AC,S$8,FALSE),0),IF(OR($A$6="GNS",$A$6="SAL",$A$6="COM",$A$6="SCG"),"x",_xlfn.IFNA(VLOOKUP(CONCATENATE($B24,$A$6),'Data new Region'!$E:$AC,S$8,FALSE),0)))</f>
        <v>928</v>
      </c>
      <c r="T24" s="189">
        <f>IF($A$6="TOG",_xlfn.IFNA(VLOOKUP(CONCATENATE($B24,"GNS"),'Data new Region'!$E:$AC,T$8,FALSE),0),IF(OR($A$6="GNS",$A$6="SAL",$A$6="COM",$A$6="SCG"),"x",_xlfn.IFNA(VLOOKUP(CONCATENATE($B24,$A$6),'Data new Region'!$E:$AC,T$8,FALSE),0)))</f>
        <v>953</v>
      </c>
      <c r="U24" s="189">
        <f>IF($A$6="TOG",_xlfn.IFNA(VLOOKUP(CONCATENATE($B24,"GNS"),'Data new Region'!$E:$AC,U$8,FALSE),0),IF(OR($A$6="GNS",$A$6="SAL",$A$6="COM",$A$6="SCG"),"x",_xlfn.IFNA(VLOOKUP(CONCATENATE($B24,$A$6),'Data new Region'!$E:$AC,U$8,FALSE),0)))</f>
        <v>940</v>
      </c>
      <c r="V24" s="189">
        <f>IF($A$6="TOG",_xlfn.IFNA(VLOOKUP(CONCATENATE($B24,"GNS"),'Data new Region'!$E:$AC,V$8,FALSE),0),IF(OR($A$6="GNS",$A$6="SAL",$A$6="COM",$A$6="SCG"),"x",_xlfn.IFNA(VLOOKUP(CONCATENATE($B24,$A$6),'Data new Region'!$E:$AC,V$8,FALSE),0)))</f>
        <v>985</v>
      </c>
      <c r="W24" s="189">
        <f>IF($A$6="TOG",_xlfn.IFNA(VLOOKUP(CONCATENATE($B24,"GNS"),'Data new Region'!$E:$AC,W$8,FALSE),0),IF(OR($A$6="GNS",$A$6="SAL",$A$6="COM",$A$6="SCG"),"x",_xlfn.IFNA(VLOOKUP(CONCATENATE($B24,$A$6),'Data new Region'!$E:$AC,W$8,FALSE),0)))</f>
        <v>966</v>
      </c>
      <c r="X24" s="189">
        <f>IF($A$6="TOG",_xlfn.IFNA(VLOOKUP(CONCATENATE($B24,"GNS"),'Data new Region'!$E:$AC,X$8,FALSE),0),IF(OR($A$6="GNS",$A$6="SAL",$A$6="COM",$A$6="SCG"),"x",_xlfn.IFNA(VLOOKUP(CONCATENATE($B24,$A$6),'Data new Region'!$E:$AC,X$8,FALSE),0)))</f>
        <v>981</v>
      </c>
      <c r="Y24" s="189">
        <f>IF($A$6="TOG",_xlfn.IFNA(VLOOKUP(CONCATENATE($B24,"GNS"),'Data new Region'!$E:$AC,Y$8,FALSE),0),IF(OR($A$6="GNS",$A$6="SAL",$A$6="COM",$A$6="SCG"),"x",_xlfn.IFNA(VLOOKUP(CONCATENATE($B24,$A$6),'Data new Region'!$E:$AC,Y$8,FALSE),0)))</f>
        <v>962</v>
      </c>
      <c r="Z24" s="189">
        <f>IF($A$6="TOG",_xlfn.IFNA(VLOOKUP(CONCATENATE($B24,"GNS"),'Data new Region'!$E:$AC,Z$8,FALSE),0),IF(OR($A$6="GNS",$A$6="SAL",$A$6="COM",$A$6="SCG"),"x",_xlfn.IFNA(VLOOKUP(CONCATENATE($B24,$A$6),'Data new Region'!$E:$AC,Z$8,FALSE),0)))</f>
        <v>932</v>
      </c>
      <c r="AA24" s="189">
        <f>IF($A$6="TOG",_xlfn.IFNA(VLOOKUP(CONCATENATE($B24,"GNS"),'Data new Region'!$E:$AC,AA$8,FALSE),0),IF(OR($A$6="GNS",$A$6="SAL",$A$6="COM",$A$6="SCG"),"x",_xlfn.IFNA(VLOOKUP(CONCATENATE($B24,$A$6),'Data new Region'!$E:$AC,AA$8,FALSE),0)))</f>
        <v>921</v>
      </c>
      <c r="AB24" s="190">
        <f>IF($A$6="TOG",_xlfn.IFNA(VLOOKUP(CONCATENATE($B24,"GNS"),'Data new Region'!$E:$AD,AB$8,FALSE),0),IF(OR($A$6="GNS",$A$6="SAL",$A$6="COM",$A$6="SCG"),"x",_xlfn.IFNA(VLOOKUP(CONCATENATE($B24,$A$6),'Data new Region'!$E:$AD,AB$8,FALSE),0)))</f>
        <v>902</v>
      </c>
    </row>
    <row r="25" spans="2:28" ht="16.2" x14ac:dyDescent="0.3">
      <c r="B25" s="272" t="s">
        <v>582</v>
      </c>
      <c r="C25" s="193" t="s">
        <v>520</v>
      </c>
      <c r="D25" s="207">
        <f>IF($A$6="PDS","x",_xlfn.IFNA(VLOOKUP(CONCATENATE($B25,$A$6),'Data new Region'!$E:$X,D$8,FALSE),0))</f>
        <v>343</v>
      </c>
      <c r="E25" s="189">
        <f>IF($A$6="PDS","x",_xlfn.IFNA(VLOOKUP(CONCATENATE($B25,$A$6),'Data new Region'!$E:$X,E$8,FALSE),0))</f>
        <v>335</v>
      </c>
      <c r="F25" s="189">
        <f>IF($A$6="PDS","x",_xlfn.IFNA(VLOOKUP(CONCATENATE($B25,$A$6),'Data new Region'!$E:$X,F$8,FALSE),0))</f>
        <v>344</v>
      </c>
      <c r="G25" s="189">
        <f>IF($A$6="PDS","x",_xlfn.IFNA(VLOOKUP(CONCATENATE($B25,$A$6),'Data new Region'!$E:$X,G$8,FALSE),0))</f>
        <v>350</v>
      </c>
      <c r="H25" s="189">
        <f>IF($A$6="PDS","x",_xlfn.IFNA(VLOOKUP(CONCATENATE($B25,$A$6),'Data new Region'!$E:$X,H$8,FALSE),0))</f>
        <v>361</v>
      </c>
      <c r="I25" s="189">
        <f>IF($A$6="PDS","x",_xlfn.IFNA(VLOOKUP(CONCATENATE($B25,$A$6),'Data new Region'!$E:$X,I$8,FALSE),0))</f>
        <v>367</v>
      </c>
      <c r="J25" s="189">
        <f>IF($A$6="PDS","x",_xlfn.IFNA(VLOOKUP(CONCATENATE($B25,$A$6),'Data new Region'!$E:$X,J$8,FALSE),0))</f>
        <v>359</v>
      </c>
      <c r="K25" s="189">
        <f>IF($A$6="TOG",_xlfn.IFNA(VLOOKUP(CONCATENATE($B25,"GNS"),'Data new Region'!$E:$AC,K$8,FALSE),0),IF(OR($A$6="GNS",$A$6="SAL",$A$6="COM",$A$6="SCG"),"x",_xlfn.IFNA(VLOOKUP(CONCATENATE($B25,$A$6),'Data new Region'!$E:$AC,K$8,FALSE),0)))</f>
        <v>350</v>
      </c>
      <c r="L25" s="189">
        <f>IF($A$6="TOG",_xlfn.IFNA(VLOOKUP(CONCATENATE($B25,"GNS"),'Data new Region'!$E:$AC,L$8,FALSE),0),IF(OR($A$6="GNS",$A$6="SAL",$A$6="COM",$A$6="SCG"),"x",_xlfn.IFNA(VLOOKUP(CONCATENATE($B25,$A$6),'Data new Region'!$E:$AC,L$8,FALSE),0)))</f>
        <v>357</v>
      </c>
      <c r="M25" s="189">
        <f>IF($A$6="TOG",_xlfn.IFNA(VLOOKUP(CONCATENATE($B25,"GNS"),'Data new Region'!$E:$AC,M$8,FALSE),0),IF(OR($A$6="GNS",$A$6="SAL",$A$6="COM",$A$6="SCG"),"x",_xlfn.IFNA(VLOOKUP(CONCATENATE($B25,$A$6),'Data new Region'!$E:$AC,M$8,FALSE),0)))</f>
        <v>365</v>
      </c>
      <c r="N25" s="189">
        <f>IF($A$6="TOG",_xlfn.IFNA(VLOOKUP(CONCATENATE($B25,"GNS"),'Data new Region'!$E:$AC,N$8,FALSE),0),IF(OR($A$6="GNS",$A$6="SAL",$A$6="COM",$A$6="SCG"),"x",_xlfn.IFNA(VLOOKUP(CONCATENATE($B25,$A$6),'Data new Region'!$E:$AC,N$8,FALSE),0)))</f>
        <v>419</v>
      </c>
      <c r="O25" s="189">
        <f>IF($A$6="TOG",_xlfn.IFNA(VLOOKUP(CONCATENATE($B25,"GNS"),'Data new Region'!$E:$AC,O$8,FALSE),0),IF(OR($A$6="GNS",$A$6="SAL",$A$6="COM",$A$6="SCG"),"x",_xlfn.IFNA(VLOOKUP(CONCATENATE($B25,$A$6),'Data new Region'!$E:$AC,O$8,FALSE),0)))</f>
        <v>418</v>
      </c>
      <c r="P25" s="189">
        <f>IF($A$6="TOG",_xlfn.IFNA(VLOOKUP(CONCATENATE($B25,"GNS"),'Data new Region'!$E:$AC,P$8,FALSE),0),IF(OR($A$6="GNS",$A$6="SAL",$A$6="COM",$A$6="SCG"),"x",_xlfn.IFNA(VLOOKUP(CONCATENATE($B25,$A$6),'Data new Region'!$E:$AC,P$8,FALSE),0)))</f>
        <v>437</v>
      </c>
      <c r="Q25" s="189">
        <f>IF($A$6="TOG",_xlfn.IFNA(VLOOKUP(CONCATENATE($B25,"GNS"),'Data new Region'!$E:$AC,Q$8,FALSE),0),IF(OR($A$6="GNS",$A$6="SAL",$A$6="COM",$A$6="SCG"),"x",_xlfn.IFNA(VLOOKUP(CONCATENATE($B25,$A$6),'Data new Region'!$E:$AC,Q$8,FALSE),0)))</f>
        <v>427</v>
      </c>
      <c r="R25" s="189">
        <f>IF($A$6="TOG",_xlfn.IFNA(VLOOKUP(CONCATENATE($B25,"GNS"),'Data new Region'!$E:$AC,R$8,FALSE),0),IF(OR($A$6="GNS",$A$6="SAL",$A$6="COM",$A$6="SCG"),"x",_xlfn.IFNA(VLOOKUP(CONCATENATE($B25,$A$6),'Data new Region'!$E:$AC,R$8,FALSE),0)))</f>
        <v>440</v>
      </c>
      <c r="S25" s="189">
        <f>IF($A$6="TOG",_xlfn.IFNA(VLOOKUP(CONCATENATE($B25,"GNS"),'Data new Region'!$E:$AC,S$8,FALSE),0),IF(OR($A$6="GNS",$A$6="SAL",$A$6="COM",$A$6="SCG"),"x",_xlfn.IFNA(VLOOKUP(CONCATENATE($B25,$A$6),'Data new Region'!$E:$AC,S$8,FALSE),0)))</f>
        <v>430</v>
      </c>
      <c r="T25" s="189">
        <f>IF($A$6="TOG",_xlfn.IFNA(VLOOKUP(CONCATENATE($B25,"GNS"),'Data new Region'!$E:$AC,T$8,FALSE),0),IF(OR($A$6="GNS",$A$6="SAL",$A$6="COM",$A$6="SCG"),"x",_xlfn.IFNA(VLOOKUP(CONCATENATE($B25,$A$6),'Data new Region'!$E:$AC,T$8,FALSE),0)))</f>
        <v>452</v>
      </c>
      <c r="U25" s="189">
        <f>IF($A$6="TOG",_xlfn.IFNA(VLOOKUP(CONCATENATE($B25,"GNS"),'Data new Region'!$E:$AC,U$8,FALSE),0),IF(OR($A$6="GNS",$A$6="SAL",$A$6="COM",$A$6="SCG"),"x",_xlfn.IFNA(VLOOKUP(CONCATENATE($B25,$A$6),'Data new Region'!$E:$AC,U$8,FALSE),0)))</f>
        <v>451</v>
      </c>
      <c r="V25" s="189">
        <f>IF($A$6="TOG",_xlfn.IFNA(VLOOKUP(CONCATENATE($B25,"GNS"),'Data new Region'!$E:$AC,V$8,FALSE),0),IF(OR($A$6="GNS",$A$6="SAL",$A$6="COM",$A$6="SCG"),"x",_xlfn.IFNA(VLOOKUP(CONCATENATE($B25,$A$6),'Data new Region'!$E:$AC,V$8,FALSE),0)))</f>
        <v>450</v>
      </c>
      <c r="W25" s="189">
        <f>IF($A$6="TOG",_xlfn.IFNA(VLOOKUP(CONCATENATE($B25,"GNS"),'Data new Region'!$E:$AC,W$8,FALSE),0),IF(OR($A$6="GNS",$A$6="SAL",$A$6="COM",$A$6="SCG"),"x",_xlfn.IFNA(VLOOKUP(CONCATENATE($B25,$A$6),'Data new Region'!$E:$AC,W$8,FALSE),0)))</f>
        <v>459</v>
      </c>
      <c r="X25" s="189">
        <f>IF($A$6="TOG",_xlfn.IFNA(VLOOKUP(CONCATENATE($B25,"GNS"),'Data new Region'!$E:$AC,X$8,FALSE),0),IF(OR($A$6="GNS",$A$6="SAL",$A$6="COM",$A$6="SCG"),"x",_xlfn.IFNA(VLOOKUP(CONCATENATE($B25,$A$6),'Data new Region'!$E:$AC,X$8,FALSE),0)))</f>
        <v>462</v>
      </c>
      <c r="Y25" s="189">
        <f>IF($A$6="TOG",_xlfn.IFNA(VLOOKUP(CONCATENATE($B25,"GNS"),'Data new Region'!$E:$AC,Y$8,FALSE),0),IF(OR($A$6="GNS",$A$6="SAL",$A$6="COM",$A$6="SCG"),"x",_xlfn.IFNA(VLOOKUP(CONCATENATE($B25,$A$6),'Data new Region'!$E:$AC,Y$8,FALSE),0)))</f>
        <v>449</v>
      </c>
      <c r="Z25" s="189">
        <f>IF($A$6="TOG",_xlfn.IFNA(VLOOKUP(CONCATENATE($B25,"GNS"),'Data new Region'!$E:$AC,Z$8,FALSE),0),IF(OR($A$6="GNS",$A$6="SAL",$A$6="COM",$A$6="SCG"),"x",_xlfn.IFNA(VLOOKUP(CONCATENATE($B25,$A$6),'Data new Region'!$E:$AC,Z$8,FALSE),0)))</f>
        <v>433</v>
      </c>
      <c r="AA25" s="189">
        <f>IF($A$6="TOG",_xlfn.IFNA(VLOOKUP(CONCATENATE($B25,"GNS"),'Data new Region'!$E:$AC,AA$8,FALSE),0),IF(OR($A$6="GNS",$A$6="SAL",$A$6="COM",$A$6="SCG"),"x",_xlfn.IFNA(VLOOKUP(CONCATENATE($B25,$A$6),'Data new Region'!$E:$AC,AA$8,FALSE),0)))</f>
        <v>435</v>
      </c>
      <c r="AB25" s="190">
        <f>IF($A$6="TOG",_xlfn.IFNA(VLOOKUP(CONCATENATE($B25,"GNS"),'Data new Region'!$E:$AD,AB$8,FALSE),0),IF(OR($A$6="GNS",$A$6="SAL",$A$6="COM",$A$6="SCG"),"x",_xlfn.IFNA(VLOOKUP(CONCATENATE($B25,$A$6),'Data new Region'!$E:$AD,AB$8,FALSE),0)))</f>
        <v>430</v>
      </c>
    </row>
    <row r="26" spans="2:28" ht="16.2" x14ac:dyDescent="0.3">
      <c r="B26" s="272" t="s">
        <v>583</v>
      </c>
      <c r="C26" s="193" t="s">
        <v>517</v>
      </c>
      <c r="D26" s="207">
        <f>IF($A$6="PDS","x",_xlfn.IFNA(VLOOKUP(CONCATENATE($B26,$A$6),'Data new Region'!$E:$X,D$8,FALSE),0))</f>
        <v>186</v>
      </c>
      <c r="E26" s="189">
        <f>IF($A$6="PDS","x",_xlfn.IFNA(VLOOKUP(CONCATENATE($B26,$A$6),'Data new Region'!$E:$X,E$8,FALSE),0))</f>
        <v>183</v>
      </c>
      <c r="F26" s="189">
        <f>IF($A$6="PDS","x",_xlfn.IFNA(VLOOKUP(CONCATENATE($B26,$A$6),'Data new Region'!$E:$X,F$8,FALSE),0))</f>
        <v>177</v>
      </c>
      <c r="G26" s="189">
        <f>IF($A$6="PDS","x",_xlfn.IFNA(VLOOKUP(CONCATENATE($B26,$A$6),'Data new Region'!$E:$X,G$8,FALSE),0))</f>
        <v>177</v>
      </c>
      <c r="H26" s="189">
        <f>IF($A$6="PDS","x",_xlfn.IFNA(VLOOKUP(CONCATENATE($B26,$A$6),'Data new Region'!$E:$X,H$8,FALSE),0))</f>
        <v>169</v>
      </c>
      <c r="I26" s="189">
        <f>IF($A$6="PDS","x",_xlfn.IFNA(VLOOKUP(CONCATENATE($B26,$A$6),'Data new Region'!$E:$X,I$8,FALSE),0))</f>
        <v>172</v>
      </c>
      <c r="J26" s="189">
        <f>IF($A$6="PDS","x",_xlfn.IFNA(VLOOKUP(CONCATENATE($B26,$A$6),'Data new Region'!$E:$X,J$8,FALSE),0))</f>
        <v>174</v>
      </c>
      <c r="K26" s="189">
        <f>IF($A$6="TOG",_xlfn.IFNA(VLOOKUP(CONCATENATE($B26,"GNS"),'Data new Region'!$E:$AC,K$8,FALSE),0),IF(OR($A$6="GNS",$A$6="SAL",$A$6="COM",$A$6="SCG"),"x",_xlfn.IFNA(VLOOKUP(CONCATENATE($B26,$A$6),'Data new Region'!$E:$AC,K$8,FALSE),0)))</f>
        <v>179</v>
      </c>
      <c r="L26" s="189">
        <f>IF($A$6="TOG",_xlfn.IFNA(VLOOKUP(CONCATENATE($B26,"GNS"),'Data new Region'!$E:$AC,L$8,FALSE),0),IF(OR($A$6="GNS",$A$6="SAL",$A$6="COM",$A$6="SCG"),"x",_xlfn.IFNA(VLOOKUP(CONCATENATE($B26,$A$6),'Data new Region'!$E:$AC,L$8,FALSE),0)))</f>
        <v>185</v>
      </c>
      <c r="M26" s="189">
        <f>IF($A$6="TOG",_xlfn.IFNA(VLOOKUP(CONCATENATE($B26,"GNS"),'Data new Region'!$E:$AC,M$8,FALSE),0),IF(OR($A$6="GNS",$A$6="SAL",$A$6="COM",$A$6="SCG"),"x",_xlfn.IFNA(VLOOKUP(CONCATENATE($B26,$A$6),'Data new Region'!$E:$AC,M$8,FALSE),0)))</f>
        <v>183</v>
      </c>
      <c r="N26" s="189">
        <f>IF($A$6="TOG",_xlfn.IFNA(VLOOKUP(CONCATENATE($B26,"GNS"),'Data new Region'!$E:$AC,N$8,FALSE),0),IF(OR($A$6="GNS",$A$6="SAL",$A$6="COM",$A$6="SCG"),"x",_xlfn.IFNA(VLOOKUP(CONCATENATE($B26,$A$6),'Data new Region'!$E:$AC,N$8,FALSE),0)))</f>
        <v>185</v>
      </c>
      <c r="O26" s="189">
        <f>IF($A$6="TOG",_xlfn.IFNA(VLOOKUP(CONCATENATE($B26,"GNS"),'Data new Region'!$E:$AC,O$8,FALSE),0),IF(OR($A$6="GNS",$A$6="SAL",$A$6="COM",$A$6="SCG"),"x",_xlfn.IFNA(VLOOKUP(CONCATENATE($B26,$A$6),'Data new Region'!$E:$AC,O$8,FALSE),0)))</f>
        <v>186</v>
      </c>
      <c r="P26" s="189">
        <f>IF($A$6="TOG",_xlfn.IFNA(VLOOKUP(CONCATENATE($B26,"GNS"),'Data new Region'!$E:$AC,P$8,FALSE),0),IF(OR($A$6="GNS",$A$6="SAL",$A$6="COM",$A$6="SCG"),"x",_xlfn.IFNA(VLOOKUP(CONCATENATE($B26,$A$6),'Data new Region'!$E:$AC,P$8,FALSE),0)))</f>
        <v>198</v>
      </c>
      <c r="Q26" s="189">
        <f>IF($A$6="TOG",_xlfn.IFNA(VLOOKUP(CONCATENATE($B26,"GNS"),'Data new Region'!$E:$AC,Q$8,FALSE),0),IF(OR($A$6="GNS",$A$6="SAL",$A$6="COM",$A$6="SCG"),"x",_xlfn.IFNA(VLOOKUP(CONCATENATE($B26,$A$6),'Data new Region'!$E:$AC,Q$8,FALSE),0)))</f>
        <v>194</v>
      </c>
      <c r="R26" s="189">
        <f>IF($A$6="TOG",_xlfn.IFNA(VLOOKUP(CONCATENATE($B26,"GNS"),'Data new Region'!$E:$AC,R$8,FALSE),0),IF(OR($A$6="GNS",$A$6="SAL",$A$6="COM",$A$6="SCG"),"x",_xlfn.IFNA(VLOOKUP(CONCATENATE($B26,$A$6),'Data new Region'!$E:$AC,R$8,FALSE),0)))</f>
        <v>190</v>
      </c>
      <c r="S26" s="189">
        <f>IF($A$6="TOG",_xlfn.IFNA(VLOOKUP(CONCATENATE($B26,"GNS"),'Data new Region'!$E:$AC,S$8,FALSE),0),IF(OR($A$6="GNS",$A$6="SAL",$A$6="COM",$A$6="SCG"),"x",_xlfn.IFNA(VLOOKUP(CONCATENATE($B26,$A$6),'Data new Region'!$E:$AC,S$8,FALSE),0)))</f>
        <v>192</v>
      </c>
      <c r="T26" s="189">
        <f>IF($A$6="TOG",_xlfn.IFNA(VLOOKUP(CONCATENATE($B26,"GNS"),'Data new Region'!$E:$AC,T$8,FALSE),0),IF(OR($A$6="GNS",$A$6="SAL",$A$6="COM",$A$6="SCG"),"x",_xlfn.IFNA(VLOOKUP(CONCATENATE($B26,$A$6),'Data new Region'!$E:$AC,T$8,FALSE),0)))</f>
        <v>192</v>
      </c>
      <c r="U26" s="189">
        <f>IF($A$6="TOG",_xlfn.IFNA(VLOOKUP(CONCATENATE($B26,"GNS"),'Data new Region'!$E:$AC,U$8,FALSE),0),IF(OR($A$6="GNS",$A$6="SAL",$A$6="COM",$A$6="SCG"),"x",_xlfn.IFNA(VLOOKUP(CONCATENATE($B26,$A$6),'Data new Region'!$E:$AC,U$8,FALSE),0)))</f>
        <v>190</v>
      </c>
      <c r="V26" s="189">
        <f>IF($A$6="TOG",_xlfn.IFNA(VLOOKUP(CONCATENATE($B26,"GNS"),'Data new Region'!$E:$AC,V$8,FALSE),0),IF(OR($A$6="GNS",$A$6="SAL",$A$6="COM",$A$6="SCG"),"x",_xlfn.IFNA(VLOOKUP(CONCATENATE($B26,$A$6),'Data new Region'!$E:$AC,V$8,FALSE),0)))</f>
        <v>193</v>
      </c>
      <c r="W26" s="189">
        <f>IF($A$6="TOG",_xlfn.IFNA(VLOOKUP(CONCATENATE($B26,"GNS"),'Data new Region'!$E:$AC,W$8,FALSE),0),IF(OR($A$6="GNS",$A$6="SAL",$A$6="COM",$A$6="SCG"),"x",_xlfn.IFNA(VLOOKUP(CONCATENATE($B26,$A$6),'Data new Region'!$E:$AC,W$8,FALSE),0)))</f>
        <v>195</v>
      </c>
      <c r="X26" s="189">
        <f>IF($A$6="TOG",_xlfn.IFNA(VLOOKUP(CONCATENATE($B26,"GNS"),'Data new Region'!$E:$AC,X$8,FALSE),0),IF(OR($A$6="GNS",$A$6="SAL",$A$6="COM",$A$6="SCG"),"x",_xlfn.IFNA(VLOOKUP(CONCATENATE($B26,$A$6),'Data new Region'!$E:$AC,X$8,FALSE),0)))</f>
        <v>202</v>
      </c>
      <c r="Y26" s="189">
        <f>IF($A$6="TOG",_xlfn.IFNA(VLOOKUP(CONCATENATE($B26,"GNS"),'Data new Region'!$E:$AC,Y$8,FALSE),0),IF(OR($A$6="GNS",$A$6="SAL",$A$6="COM",$A$6="SCG"),"x",_xlfn.IFNA(VLOOKUP(CONCATENATE($B26,$A$6),'Data new Region'!$E:$AC,Y$8,FALSE),0)))</f>
        <v>200</v>
      </c>
      <c r="Z26" s="189">
        <f>IF($A$6="TOG",_xlfn.IFNA(VLOOKUP(CONCATENATE($B26,"GNS"),'Data new Region'!$E:$AC,Z$8,FALSE),0),IF(OR($A$6="GNS",$A$6="SAL",$A$6="COM",$A$6="SCG"),"x",_xlfn.IFNA(VLOOKUP(CONCATENATE($B26,$A$6),'Data new Region'!$E:$AC,Z$8,FALSE),0)))</f>
        <v>195</v>
      </c>
      <c r="AA26" s="189">
        <f>IF($A$6="TOG",_xlfn.IFNA(VLOOKUP(CONCATENATE($B26,"GNS"),'Data new Region'!$E:$AC,AA$8,FALSE),0),IF(OR($A$6="GNS",$A$6="SAL",$A$6="COM",$A$6="SCG"),"x",_xlfn.IFNA(VLOOKUP(CONCATENATE($B26,$A$6),'Data new Region'!$E:$AC,AA$8,FALSE),0)))</f>
        <v>195</v>
      </c>
      <c r="AB26" s="190">
        <f>IF($A$6="TOG",_xlfn.IFNA(VLOOKUP(CONCATENATE($B26,"GNS"),'Data new Region'!$E:$AD,AB$8,FALSE),0),IF(OR($A$6="GNS",$A$6="SAL",$A$6="COM",$A$6="SCG"),"x",_xlfn.IFNA(VLOOKUP(CONCATENATE($B26,$A$6),'Data new Region'!$E:$AD,AB$8,FALSE),0)))</f>
        <v>187</v>
      </c>
    </row>
    <row r="27" spans="2:28" ht="16.2" x14ac:dyDescent="0.3">
      <c r="B27" s="272" t="s">
        <v>584</v>
      </c>
      <c r="C27" s="193" t="s">
        <v>515</v>
      </c>
      <c r="D27" s="207">
        <f>IF($A$6="PDS","x",_xlfn.IFNA(VLOOKUP(CONCATENATE($B27,$A$6),'Data new Region'!$E:$X,D$8,FALSE),0))</f>
        <v>80</v>
      </c>
      <c r="E27" s="111">
        <f>IF($A$6="PDS","x",_xlfn.IFNA(VLOOKUP(CONCATENATE($B27,$A$6),'Data new Region'!$E:$X,E$8,FALSE),0))</f>
        <v>86</v>
      </c>
      <c r="F27" s="111">
        <f>IF($A$6="PDS","x",_xlfn.IFNA(VLOOKUP(CONCATENATE($B27,$A$6),'Data new Region'!$E:$X,F$8,FALSE),0))</f>
        <v>94</v>
      </c>
      <c r="G27" s="111">
        <f>IF($A$6="PDS","x",_xlfn.IFNA(VLOOKUP(CONCATENATE($B27,$A$6),'Data new Region'!$E:$X,G$8,FALSE),0))</f>
        <v>100</v>
      </c>
      <c r="H27" s="111">
        <f>IF($A$6="PDS","x",_xlfn.IFNA(VLOOKUP(CONCATENATE($B27,$A$6),'Data new Region'!$E:$X,H$8,FALSE),0))</f>
        <v>74</v>
      </c>
      <c r="I27" s="111">
        <f>IF($A$6="PDS","x",_xlfn.IFNA(VLOOKUP(CONCATENATE($B27,$A$6),'Data new Region'!$E:$X,I$8,FALSE),0))</f>
        <v>75</v>
      </c>
      <c r="J27" s="111">
        <f>IF($A$6="PDS","x",_xlfn.IFNA(VLOOKUP(CONCATENATE($B27,$A$6),'Data new Region'!$E:$X,J$8,FALSE),0))</f>
        <v>83</v>
      </c>
      <c r="K27" s="189">
        <f>IF($A$6="TOG",_xlfn.IFNA(VLOOKUP(CONCATENATE($B27,"GNS"),'Data new Region'!$E:$AC,K$8,FALSE),0),IF(OR($A$6="GNS",$A$6="SAL",$A$6="COM",$A$6="SCG"),"x",_xlfn.IFNA(VLOOKUP(CONCATENATE($B27,$A$6),'Data new Region'!$E:$AC,K$8,FALSE),0)))</f>
        <v>77</v>
      </c>
      <c r="L27" s="189">
        <f>IF($A$6="TOG",_xlfn.IFNA(VLOOKUP(CONCATENATE($B27,"GNS"),'Data new Region'!$E:$AC,L$8,FALSE),0),IF(OR($A$6="GNS",$A$6="SAL",$A$6="COM",$A$6="SCG"),"x",_xlfn.IFNA(VLOOKUP(CONCATENATE($B27,$A$6),'Data new Region'!$E:$AC,L$8,FALSE),0)))</f>
        <v>81</v>
      </c>
      <c r="M27" s="189">
        <f>IF($A$6="TOG",_xlfn.IFNA(VLOOKUP(CONCATENATE($B27,"GNS"),'Data new Region'!$E:$AC,M$8,FALSE),0),IF(OR($A$6="GNS",$A$6="SAL",$A$6="COM",$A$6="SCG"),"x",_xlfn.IFNA(VLOOKUP(CONCATENATE($B27,$A$6),'Data new Region'!$E:$AC,M$8,FALSE),0)))</f>
        <v>85</v>
      </c>
      <c r="N27" s="189">
        <f>IF($A$6="TOG",_xlfn.IFNA(VLOOKUP(CONCATENATE($B27,"GNS"),'Data new Region'!$E:$AC,N$8,FALSE),0),IF(OR($A$6="GNS",$A$6="SAL",$A$6="COM",$A$6="SCG"),"x",_xlfn.IFNA(VLOOKUP(CONCATENATE($B27,$A$6),'Data new Region'!$E:$AC,N$8,FALSE),0)))</f>
        <v>87</v>
      </c>
      <c r="O27" s="189">
        <f>IF($A$6="TOG",_xlfn.IFNA(VLOOKUP(CONCATENATE($B27,"GNS"),'Data new Region'!$E:$AC,O$8,FALSE),0),IF(OR($A$6="GNS",$A$6="SAL",$A$6="COM",$A$6="SCG"),"x",_xlfn.IFNA(VLOOKUP(CONCATENATE($B27,$A$6),'Data new Region'!$E:$AC,O$8,FALSE),0)))</f>
        <v>85</v>
      </c>
      <c r="P27" s="189">
        <f>IF($A$6="TOG",_xlfn.IFNA(VLOOKUP(CONCATENATE($B27,"GNS"),'Data new Region'!$E:$AC,P$8,FALSE),0),IF(OR($A$6="GNS",$A$6="SAL",$A$6="COM",$A$6="SCG"),"x",_xlfn.IFNA(VLOOKUP(CONCATENATE($B27,$A$6),'Data new Region'!$E:$AC,P$8,FALSE),0)))</f>
        <v>84</v>
      </c>
      <c r="Q27" s="189">
        <f>IF($A$6="TOG",_xlfn.IFNA(VLOOKUP(CONCATENATE($B27,"GNS"),'Data new Region'!$E:$AC,Q$8,FALSE),0),IF(OR($A$6="GNS",$A$6="SAL",$A$6="COM",$A$6="SCG"),"x",_xlfn.IFNA(VLOOKUP(CONCATENATE($B27,$A$6),'Data new Region'!$E:$AC,Q$8,FALSE),0)))</f>
        <v>94</v>
      </c>
      <c r="R27" s="189">
        <f>IF($A$6="TOG",_xlfn.IFNA(VLOOKUP(CONCATENATE($B27,"GNS"),'Data new Region'!$E:$AC,R$8,FALSE),0),IF(OR($A$6="GNS",$A$6="SAL",$A$6="COM",$A$6="SCG"),"x",_xlfn.IFNA(VLOOKUP(CONCATENATE($B27,$A$6),'Data new Region'!$E:$AC,R$8,FALSE),0)))</f>
        <v>86</v>
      </c>
      <c r="S27" s="189">
        <f>IF($A$6="TOG",_xlfn.IFNA(VLOOKUP(CONCATENATE($B27,"GNS"),'Data new Region'!$E:$AC,S$8,FALSE),0),IF(OR($A$6="GNS",$A$6="SAL",$A$6="COM",$A$6="SCG"),"x",_xlfn.IFNA(VLOOKUP(CONCATENATE($B27,$A$6),'Data new Region'!$E:$AC,S$8,FALSE),0)))</f>
        <v>85</v>
      </c>
      <c r="T27" s="189">
        <f>IF($A$6="TOG",_xlfn.IFNA(VLOOKUP(CONCATENATE($B27,"GNS"),'Data new Region'!$E:$AC,T$8,FALSE),0),IF(OR($A$6="GNS",$A$6="SAL",$A$6="COM",$A$6="SCG"),"x",_xlfn.IFNA(VLOOKUP(CONCATENATE($B27,$A$6),'Data new Region'!$E:$AC,T$8,FALSE),0)))</f>
        <v>90</v>
      </c>
      <c r="U27" s="189">
        <f>IF($A$6="TOG",_xlfn.IFNA(VLOOKUP(CONCATENATE($B27,"GNS"),'Data new Region'!$E:$AC,U$8,FALSE),0),IF(OR($A$6="GNS",$A$6="SAL",$A$6="COM",$A$6="SCG"),"x",_xlfn.IFNA(VLOOKUP(CONCATENATE($B27,$A$6),'Data new Region'!$E:$AC,U$8,FALSE),0)))</f>
        <v>93</v>
      </c>
      <c r="V27" s="189">
        <f>IF($A$6="TOG",_xlfn.IFNA(VLOOKUP(CONCATENATE($B27,"GNS"),'Data new Region'!$E:$AC,V$8,FALSE),0),IF(OR($A$6="GNS",$A$6="SAL",$A$6="COM",$A$6="SCG"),"x",_xlfn.IFNA(VLOOKUP(CONCATENATE($B27,$A$6),'Data new Region'!$E:$AC,V$8,FALSE),0)))</f>
        <v>94</v>
      </c>
      <c r="W27" s="189">
        <f>IF($A$6="TOG",_xlfn.IFNA(VLOOKUP(CONCATENATE($B27,"GNS"),'Data new Region'!$E:$AC,W$8,FALSE),0),IF(OR($A$6="GNS",$A$6="SAL",$A$6="COM",$A$6="SCG"),"x",_xlfn.IFNA(VLOOKUP(CONCATENATE($B27,$A$6),'Data new Region'!$E:$AC,W$8,FALSE),0)))</f>
        <v>94</v>
      </c>
      <c r="X27" s="189">
        <f>IF($A$6="TOG",_xlfn.IFNA(VLOOKUP(CONCATENATE($B27,"GNS"),'Data new Region'!$E:$AC,X$8,FALSE),0),IF(OR($A$6="GNS",$A$6="SAL",$A$6="COM",$A$6="SCG"),"x",_xlfn.IFNA(VLOOKUP(CONCATENATE($B27,$A$6),'Data new Region'!$E:$AC,X$8,FALSE),0)))</f>
        <v>92</v>
      </c>
      <c r="Y27" s="189">
        <f>IF($A$6="TOG",_xlfn.IFNA(VLOOKUP(CONCATENATE($B27,"GNS"),'Data new Region'!$E:$AC,Y$8,FALSE),0),IF(OR($A$6="GNS",$A$6="SAL",$A$6="COM",$A$6="SCG"),"x",_xlfn.IFNA(VLOOKUP(CONCATENATE($B27,$A$6),'Data new Region'!$E:$AC,Y$8,FALSE),0)))</f>
        <v>92</v>
      </c>
      <c r="Z27" s="189">
        <f>IF($A$6="TOG",_xlfn.IFNA(VLOOKUP(CONCATENATE($B27,"GNS"),'Data new Region'!$E:$AC,Z$8,FALSE),0),IF(OR($A$6="GNS",$A$6="SAL",$A$6="COM",$A$6="SCG"),"x",_xlfn.IFNA(VLOOKUP(CONCATENATE($B27,$A$6),'Data new Region'!$E:$AC,Z$8,FALSE),0)))</f>
        <v>87</v>
      </c>
      <c r="AA27" s="111">
        <f>IF($A$6="TOG",_xlfn.IFNA(VLOOKUP(CONCATENATE($B27,"GNS"),'Data new Region'!$E:$AC,AA$8,FALSE),0),IF(OR($A$6="GNS",$A$6="SAL",$A$6="COM",$A$6="SCG"),"x",_xlfn.IFNA(VLOOKUP(CONCATENATE($B27,$A$6),'Data new Region'!$E:$AC,AA$8,FALSE),0)))</f>
        <v>83</v>
      </c>
      <c r="AB27" s="191">
        <f>IF($A$6="TOG",_xlfn.IFNA(VLOOKUP(CONCATENATE($B27,"GNS"),'Data new Region'!$E:$AD,AB$8,FALSE),0),IF(OR($A$6="GNS",$A$6="SAL",$A$6="COM",$A$6="SCG"),"x",_xlfn.IFNA(VLOOKUP(CONCATENATE($B27,$A$6),'Data new Region'!$E:$AD,AB$8,FALSE),0)))</f>
        <v>82</v>
      </c>
    </row>
    <row r="28" spans="2:28" ht="16.2" x14ac:dyDescent="0.3">
      <c r="B28" s="272" t="s">
        <v>591</v>
      </c>
      <c r="C28" s="196" t="s">
        <v>551</v>
      </c>
      <c r="D28" s="195">
        <f>IF($A$6="PDS","x",_xlfn.IFNA(VLOOKUP(CONCATENATE($B28,$A$6),'Data new Region'!$E:$X,D$8,FALSE),0))</f>
        <v>16</v>
      </c>
      <c r="E28" s="250">
        <f>IF($A$6="PDS","x",_xlfn.IFNA(VLOOKUP(CONCATENATE($B28,$A$6),'Data new Region'!$E:$X,E$8,FALSE),0))</f>
        <v>16</v>
      </c>
      <c r="F28" s="250">
        <f>IF($A$6="PDS","x",_xlfn.IFNA(VLOOKUP(CONCATENATE($B28,$A$6),'Data new Region'!$E:$X,F$8,FALSE),0))</f>
        <v>14</v>
      </c>
      <c r="G28" s="250">
        <f>IF($A$6="PDS","x",_xlfn.IFNA(VLOOKUP(CONCATENATE($B28,$A$6),'Data new Region'!$E:$X,G$8,FALSE),0))</f>
        <v>14</v>
      </c>
      <c r="H28" s="250">
        <f>IF($A$6="PDS","x",_xlfn.IFNA(VLOOKUP(CONCATENATE($B28,$A$6),'Data new Region'!$E:$X,H$8,FALSE),0))</f>
        <v>15</v>
      </c>
      <c r="I28" s="250">
        <f>IF($A$6="PDS","x",_xlfn.IFNA(VLOOKUP(CONCATENATE($B28,$A$6),'Data new Region'!$E:$X,I$8,FALSE),0))</f>
        <v>15</v>
      </c>
      <c r="J28" s="250">
        <f>IF($A$6="PDS","x",_xlfn.IFNA(VLOOKUP(CONCATENATE($B28,$A$6),'Data new Region'!$E:$X,J$8,FALSE),0))</f>
        <v>16</v>
      </c>
      <c r="K28" s="182">
        <f>IF($A$6="TOG",_xlfn.IFNA(VLOOKUP(CONCATENATE($B28,"GNS"),'Data new Region'!$E:$AC,K$8,FALSE),0),IF(OR($A$6="GNS",$A$6="SAL",$A$6="COM",$A$6="SCG"),"x",_xlfn.IFNA(VLOOKUP(CONCATENATE($B28,$A$6),'Data new Region'!$E:$AC,K$8,FALSE),0)))</f>
        <v>14</v>
      </c>
      <c r="L28" s="182">
        <f>IF($A$6="TOG",_xlfn.IFNA(VLOOKUP(CONCATENATE($B28,"GNS"),'Data new Region'!$E:$AC,L$8,FALSE),0),IF(OR($A$6="GNS",$A$6="SAL",$A$6="COM",$A$6="SCG"),"x",_xlfn.IFNA(VLOOKUP(CONCATENATE($B28,$A$6),'Data new Region'!$E:$AC,L$8,FALSE),0)))</f>
        <v>15</v>
      </c>
      <c r="M28" s="182">
        <f>IF($A$6="TOG",_xlfn.IFNA(VLOOKUP(CONCATENATE($B28,"GNS"),'Data new Region'!$E:$AC,M$8,FALSE),0),IF(OR($A$6="GNS",$A$6="SAL",$A$6="COM",$A$6="SCG"),"x",_xlfn.IFNA(VLOOKUP(CONCATENATE($B28,$A$6),'Data new Region'!$E:$AC,M$8,FALSE),0)))</f>
        <v>17</v>
      </c>
      <c r="N28" s="182">
        <f>IF($A$6="TOG",_xlfn.IFNA(VLOOKUP(CONCATENATE($B28,"GNS"),'Data new Region'!$E:$AC,N$8,FALSE),0),IF(OR($A$6="GNS",$A$6="SAL",$A$6="COM",$A$6="SCG"),"x",_xlfn.IFNA(VLOOKUP(CONCATENATE($B28,$A$6),'Data new Region'!$E:$AC,N$8,FALSE),0)))</f>
        <v>19</v>
      </c>
      <c r="O28" s="182">
        <f>IF($A$6="TOG",_xlfn.IFNA(VLOOKUP(CONCATENATE($B28,"GNS"),'Data new Region'!$E:$AC,O$8,FALSE),0),IF(OR($A$6="GNS",$A$6="SAL",$A$6="COM",$A$6="SCG"),"x",_xlfn.IFNA(VLOOKUP(CONCATENATE($B28,$A$6),'Data new Region'!$E:$AC,O$8,FALSE),0)))</f>
        <v>46</v>
      </c>
      <c r="P28" s="182">
        <f>IF($A$6="TOG",_xlfn.IFNA(VLOOKUP(CONCATENATE($B28,"GNS"),'Data new Region'!$E:$AC,P$8,FALSE),0),IF(OR($A$6="GNS",$A$6="SAL",$A$6="COM",$A$6="SCG"),"x",_xlfn.IFNA(VLOOKUP(CONCATENATE($B28,$A$6),'Data new Region'!$E:$AC,P$8,FALSE),0)))</f>
        <v>49</v>
      </c>
      <c r="Q28" s="182">
        <f>IF($A$6="TOG",_xlfn.IFNA(VLOOKUP(CONCATENATE($B28,"GNS"),'Data new Region'!$E:$AC,Q$8,FALSE),0),IF(OR($A$6="GNS",$A$6="SAL",$A$6="COM",$A$6="SCG"),"x",_xlfn.IFNA(VLOOKUP(CONCATENATE($B28,$A$6),'Data new Region'!$E:$AC,Q$8,FALSE),0)))</f>
        <v>33</v>
      </c>
      <c r="R28" s="182">
        <f>IF($A$6="TOG",_xlfn.IFNA(VLOOKUP(CONCATENATE($B28,"GNS"),'Data new Region'!$E:$AC,R$8,FALSE),0),IF(OR($A$6="GNS",$A$6="SAL",$A$6="COM",$A$6="SCG"),"x",_xlfn.IFNA(VLOOKUP(CONCATENATE($B28,$A$6),'Data new Region'!$E:$AC,R$8,FALSE),0)))</f>
        <v>23</v>
      </c>
      <c r="S28" s="182">
        <f>IF($A$6="TOG",_xlfn.IFNA(VLOOKUP(CONCATENATE($B28,"GNS"),'Data new Region'!$E:$AC,S$8,FALSE),0),IF(OR($A$6="GNS",$A$6="SAL",$A$6="COM",$A$6="SCG"),"x",_xlfn.IFNA(VLOOKUP(CONCATENATE($B28,$A$6),'Data new Region'!$E:$AC,S$8,FALSE),0)))</f>
        <v>51</v>
      </c>
      <c r="T28" s="182">
        <f>IF($A$6="TOG",_xlfn.IFNA(VLOOKUP(CONCATENATE($B28,"GNS"),'Data new Region'!$E:$AC,T$8,FALSE),0),IF(OR($A$6="GNS",$A$6="SAL",$A$6="COM",$A$6="SCG"),"x",_xlfn.IFNA(VLOOKUP(CONCATENATE($B28,$A$6),'Data new Region'!$E:$AC,T$8,FALSE),0)))</f>
        <v>51</v>
      </c>
      <c r="U28" s="182">
        <f>IF($A$6="TOG",_xlfn.IFNA(VLOOKUP(CONCATENATE($B28,"GNS"),'Data new Region'!$E:$AC,U$8,FALSE),0),IF(OR($A$6="GNS",$A$6="SAL",$A$6="COM",$A$6="SCG"),"x",_xlfn.IFNA(VLOOKUP(CONCATENATE($B28,$A$6),'Data new Region'!$E:$AC,U$8,FALSE),0)))</f>
        <v>55</v>
      </c>
      <c r="V28" s="182">
        <f>IF($A$6="TOG",_xlfn.IFNA(VLOOKUP(CONCATENATE($B28,"GNS"),'Data new Region'!$E:$AC,V$8,FALSE),0),IF(OR($A$6="GNS",$A$6="SAL",$A$6="COM",$A$6="SCG"),"x",_xlfn.IFNA(VLOOKUP(CONCATENATE($B28,$A$6),'Data new Region'!$E:$AC,V$8,FALSE),0)))</f>
        <v>49</v>
      </c>
      <c r="W28" s="182">
        <f>IF($A$6="TOG",_xlfn.IFNA(VLOOKUP(CONCATENATE($B28,"GNS"),'Data new Region'!$E:$AC,W$8,FALSE),0),IF(OR($A$6="GNS",$A$6="SAL",$A$6="COM",$A$6="SCG"),"x",_xlfn.IFNA(VLOOKUP(CONCATENATE($B28,$A$6),'Data new Region'!$E:$AC,W$8,FALSE),0)))</f>
        <v>50</v>
      </c>
      <c r="X28" s="182">
        <f>IF($A$6="TOG",_xlfn.IFNA(VLOOKUP(CONCATENATE($B28,"GNS"),'Data new Region'!$E:$AC,X$8,FALSE),0),IF(OR($A$6="GNS",$A$6="SAL",$A$6="COM",$A$6="SCG"),"x",_xlfn.IFNA(VLOOKUP(CONCATENATE($B28,$A$6),'Data new Region'!$E:$AC,X$8,FALSE),0)))</f>
        <v>50</v>
      </c>
      <c r="Y28" s="182">
        <f>IF($A$6="TOG",_xlfn.IFNA(VLOOKUP(CONCATENATE($B28,"GNS"),'Data new Region'!$E:$AC,Y$8,FALSE),0),IF(OR($A$6="GNS",$A$6="SAL",$A$6="COM",$A$6="SCG"),"x",_xlfn.IFNA(VLOOKUP(CONCATENATE($B28,$A$6),'Data new Region'!$E:$AC,Y$8,FALSE),0)))</f>
        <v>50</v>
      </c>
      <c r="Z28" s="182">
        <f>IF($A$6="TOG",_xlfn.IFNA(VLOOKUP(CONCATENATE($B28,"GNS"),'Data new Region'!$E:$AC,Z$8,FALSE),0),IF(OR($A$6="GNS",$A$6="SAL",$A$6="COM",$A$6="SCG"),"x",_xlfn.IFNA(VLOOKUP(CONCATENATE($B28,$A$6),'Data new Region'!$E:$AC,Z$8,FALSE),0)))</f>
        <v>63</v>
      </c>
      <c r="AA28" s="182">
        <f>IF($A$6="TOG",_xlfn.IFNA(VLOOKUP(CONCATENATE($B28,"GNS"),'Data new Region'!$E:$AC,AA$8,FALSE),0),IF(OR($A$6="GNS",$A$6="SAL",$A$6="COM",$A$6="SCG"),"x",_xlfn.IFNA(VLOOKUP(CONCATENATE($B28,$A$6),'Data new Region'!$E:$AC,AA$8,FALSE),0)))</f>
        <v>62</v>
      </c>
      <c r="AB28" s="274">
        <f>IF($A$6="TOG",_xlfn.IFNA(VLOOKUP(CONCATENATE($B28,"GNS"),'Data new Region'!$E:$AD,AB$8,FALSE),0),IF(OR($A$6="GNS",$A$6="SAL",$A$6="COM",$A$6="SCG"),"x",_xlfn.IFNA(VLOOKUP(CONCATENATE($B28,$A$6),'Data new Region'!$E:$AD,AB$8,FALSE),0)))</f>
        <v>50</v>
      </c>
    </row>
    <row r="29" spans="2:28" ht="16.2" x14ac:dyDescent="0.3">
      <c r="B29" s="272" t="s">
        <v>585</v>
      </c>
      <c r="C29" s="192" t="s">
        <v>499</v>
      </c>
      <c r="D29" s="207">
        <f>IF($A$6="PDS","x",_xlfn.IFNA(VLOOKUP(CONCATENATE($B29,$A$6),'Data new Region'!$E:$X,D$8,FALSE),0))</f>
        <v>0</v>
      </c>
      <c r="E29" s="189">
        <f>IF($A$6="PDS","x",_xlfn.IFNA(VLOOKUP(CONCATENATE($B29,$A$6),'Data new Region'!$E:$X,E$8,FALSE),0))</f>
        <v>0</v>
      </c>
      <c r="F29" s="189">
        <f>IF($A$6="PDS","x",_xlfn.IFNA(VLOOKUP(CONCATENATE($B29,$A$6),'Data new Region'!$E:$X,F$8,FALSE),0))</f>
        <v>0</v>
      </c>
      <c r="G29" s="189">
        <f>IF($A$6="PDS","x",_xlfn.IFNA(VLOOKUP(CONCATENATE($B29,$A$6),'Data new Region'!$E:$X,G$8,FALSE),0))</f>
        <v>0</v>
      </c>
      <c r="H29" s="189">
        <f>IF($A$6="PDS","x",_xlfn.IFNA(VLOOKUP(CONCATENATE($B29,$A$6),'Data new Region'!$E:$X,H$8,FALSE),0))</f>
        <v>0</v>
      </c>
      <c r="I29" s="189">
        <f>IF($A$6="PDS","x",_xlfn.IFNA(VLOOKUP(CONCATENATE($B29,$A$6),'Data new Region'!$E:$X,I$8,FALSE),0))</f>
        <v>0</v>
      </c>
      <c r="J29" s="189">
        <f>IF($A$6="PDS","x",_xlfn.IFNA(VLOOKUP(CONCATENATE($B29,$A$6),'Data new Region'!$E:$X,J$8,FALSE),0))</f>
        <v>0</v>
      </c>
      <c r="K29" s="189">
        <f>IF($A$6="TOG",_xlfn.IFNA(VLOOKUP(CONCATENATE($B29,"GNS"),'Data new Region'!$E:$AC,K$8,FALSE),0),IF(OR($A$6="GNS",$A$6="SAL",$A$6="COM",$A$6="SCG"),"x",_xlfn.IFNA(VLOOKUP(CONCATENATE($B29,$A$6),'Data new Region'!$E:$AC,K$8,FALSE),0)))</f>
        <v>0</v>
      </c>
      <c r="L29" s="189">
        <f>IF($A$6="TOG",_xlfn.IFNA(VLOOKUP(CONCATENATE($B29,"GNS"),'Data new Region'!$E:$AC,L$8,FALSE),0),IF(OR($A$6="GNS",$A$6="SAL",$A$6="COM",$A$6="SCG"),"x",_xlfn.IFNA(VLOOKUP(CONCATENATE($B29,$A$6),'Data new Region'!$E:$AC,L$8,FALSE),0)))</f>
        <v>0</v>
      </c>
      <c r="M29" s="189">
        <f>IF($A$6="TOG",_xlfn.IFNA(VLOOKUP(CONCATENATE($B29,"GNS"),'Data new Region'!$E:$AC,M$8,FALSE),0),IF(OR($A$6="GNS",$A$6="SAL",$A$6="COM",$A$6="SCG"),"x",_xlfn.IFNA(VLOOKUP(CONCATENATE($B29,$A$6),'Data new Region'!$E:$AC,M$8,FALSE),0)))</f>
        <v>0</v>
      </c>
      <c r="N29" s="189">
        <f>IF($A$6="TOG",_xlfn.IFNA(VLOOKUP(CONCATENATE($B29,"GNS"),'Data new Region'!$E:$AC,N$8,FALSE),0),IF(OR($A$6="GNS",$A$6="SAL",$A$6="COM",$A$6="SCG"),"x",_xlfn.IFNA(VLOOKUP(CONCATENATE($B29,$A$6),'Data new Region'!$E:$AC,N$8,FALSE),0)))</f>
        <v>0</v>
      </c>
      <c r="O29" s="189">
        <f>IF($A$6="TOG",_xlfn.IFNA(VLOOKUP(CONCATENATE($B29,"GNS"),'Data new Region'!$E:$AC,O$8,FALSE),0),IF(OR($A$6="GNS",$A$6="SAL",$A$6="COM",$A$6="SCG"),"x",_xlfn.IFNA(VLOOKUP(CONCATENATE($B29,$A$6),'Data new Region'!$E:$AC,O$8,FALSE),0)))</f>
        <v>0</v>
      </c>
      <c r="P29" s="189">
        <f>IF($A$6="TOG",_xlfn.IFNA(VLOOKUP(CONCATENATE($B29,"GNS"),'Data new Region'!$E:$AC,P$8,FALSE),0),IF(OR($A$6="GNS",$A$6="SAL",$A$6="COM",$A$6="SCG"),"x",_xlfn.IFNA(VLOOKUP(CONCATENATE($B29,$A$6),'Data new Region'!$E:$AC,P$8,FALSE),0)))</f>
        <v>0</v>
      </c>
      <c r="Q29" s="189">
        <f>IF($A$6="TOG",_xlfn.IFNA(VLOOKUP(CONCATENATE($B29,"GNS"),'Data new Region'!$E:$AC,Q$8,FALSE),0),IF(OR($A$6="GNS",$A$6="SAL",$A$6="COM",$A$6="SCG"),"x",_xlfn.IFNA(VLOOKUP(CONCATENATE($B29,$A$6),'Data new Region'!$E:$AC,Q$8,FALSE),0)))</f>
        <v>0</v>
      </c>
      <c r="R29" s="189">
        <f>IF($A$6="TOG",_xlfn.IFNA(VLOOKUP(CONCATENATE($B29,"GNS"),'Data new Region'!$E:$AC,R$8,FALSE),0),IF(OR($A$6="GNS",$A$6="SAL",$A$6="COM",$A$6="SCG"),"x",_xlfn.IFNA(VLOOKUP(CONCATENATE($B29,$A$6),'Data new Region'!$E:$AC,R$8,FALSE),0)))</f>
        <v>0</v>
      </c>
      <c r="S29" s="189">
        <f>IF($A$6="TOG",_xlfn.IFNA(VLOOKUP(CONCATENATE($B29,"GNS"),'Data new Region'!$E:$AC,S$8,FALSE),0),IF(OR($A$6="GNS",$A$6="SAL",$A$6="COM",$A$6="SCG"),"x",_xlfn.IFNA(VLOOKUP(CONCATENATE($B29,$A$6),'Data new Region'!$E:$AC,S$8,FALSE),0)))</f>
        <v>0</v>
      </c>
      <c r="T29" s="189">
        <f>IF($A$6="TOG",_xlfn.IFNA(VLOOKUP(CONCATENATE($B29,"GNS"),'Data new Region'!$E:$AC,T$8,FALSE),0),IF(OR($A$6="GNS",$A$6="SAL",$A$6="COM",$A$6="SCG"),"x",_xlfn.IFNA(VLOOKUP(CONCATENATE($B29,$A$6),'Data new Region'!$E:$AC,T$8,FALSE),0)))</f>
        <v>0</v>
      </c>
      <c r="U29" s="189">
        <f>IF($A$6="TOG",_xlfn.IFNA(VLOOKUP(CONCATENATE($B29,"GNS"),'Data new Region'!$E:$AC,U$8,FALSE),0),IF(OR($A$6="GNS",$A$6="SAL",$A$6="COM",$A$6="SCG"),"x",_xlfn.IFNA(VLOOKUP(CONCATENATE($B29,$A$6),'Data new Region'!$E:$AC,U$8,FALSE),0)))</f>
        <v>0</v>
      </c>
      <c r="V29" s="189">
        <f>IF($A$6="TOG",_xlfn.IFNA(VLOOKUP(CONCATENATE($B29,"GNS"),'Data new Region'!$E:$AC,V$8,FALSE),0),IF(OR($A$6="GNS",$A$6="SAL",$A$6="COM",$A$6="SCG"),"x",_xlfn.IFNA(VLOOKUP(CONCATENATE($B29,$A$6),'Data new Region'!$E:$AC,V$8,FALSE),0)))</f>
        <v>0</v>
      </c>
      <c r="W29" s="189">
        <f>IF($A$6="TOG",_xlfn.IFNA(VLOOKUP(CONCATENATE($B29,"GNS"),'Data new Region'!$E:$AC,W$8,FALSE),0),IF(OR($A$6="GNS",$A$6="SAL",$A$6="COM",$A$6="SCG"),"x",_xlfn.IFNA(VLOOKUP(CONCATENATE($B29,$A$6),'Data new Region'!$E:$AC,W$8,FALSE),0)))</f>
        <v>0</v>
      </c>
      <c r="X29" s="189">
        <f>IF($A$6="TOG",_xlfn.IFNA(VLOOKUP(CONCATENATE($B29,"GNS"),'Data new Region'!$E:$AC,X$8,FALSE),0),IF(OR($A$6="GNS",$A$6="SAL",$A$6="COM",$A$6="SCG"),"x",_xlfn.IFNA(VLOOKUP(CONCATENATE($B29,$A$6),'Data new Region'!$E:$AC,X$8,FALSE),0)))</f>
        <v>0</v>
      </c>
      <c r="Y29" s="189">
        <f>IF($A$6="TOG",_xlfn.IFNA(VLOOKUP(CONCATENATE($B29,"GNS"),'Data new Region'!$E:$AC,Y$8,FALSE),0),IF(OR($A$6="GNS",$A$6="SAL",$A$6="COM",$A$6="SCG"),"x",_xlfn.IFNA(VLOOKUP(CONCATENATE($B29,$A$6),'Data new Region'!$E:$AC,Y$8,FALSE),0)))</f>
        <v>0</v>
      </c>
      <c r="Z29" s="189">
        <f>IF($A$6="TOG",_xlfn.IFNA(VLOOKUP(CONCATENATE($B29,"GNS"),'Data new Region'!$E:$AC,Z$8,FALSE),0),IF(OR($A$6="GNS",$A$6="SAL",$A$6="COM",$A$6="SCG"),"x",_xlfn.IFNA(VLOOKUP(CONCATENATE($B29,$A$6),'Data new Region'!$E:$AC,Z$8,FALSE),0)))</f>
        <v>0</v>
      </c>
      <c r="AA29" s="288">
        <f>IF($A$6="TOG",_xlfn.IFNA(VLOOKUP(CONCATENATE($B29,"GNS"),'Data new Region'!$E:$AC,AA$8,FALSE),0),IF(OR($A$6="GNS",$A$6="SAL",$A$6="COM",$A$6="SCG"),"x",_xlfn.IFNA(VLOOKUP(CONCATENATE($B29,$A$6),'Data new Region'!$E:$AC,AA$8,FALSE),0)))</f>
        <v>0</v>
      </c>
      <c r="AB29" s="190">
        <f>IF($A$6="TOG",_xlfn.IFNA(VLOOKUP(CONCATENATE($B29,"GNS"),'Data new Region'!$E:$AD,AB$8,FALSE),0),IF(OR($A$6="GNS",$A$6="SAL",$A$6="COM",$A$6="SCG"),"x",_xlfn.IFNA(VLOOKUP(CONCATENATE($B29,$A$6),'Data new Region'!$E:$AD,AB$8,FALSE),0)))</f>
        <v>0</v>
      </c>
    </row>
    <row r="30" spans="2:28" ht="16.2" x14ac:dyDescent="0.3">
      <c r="B30" s="272" t="s">
        <v>586</v>
      </c>
      <c r="C30" s="193" t="s">
        <v>2133</v>
      </c>
      <c r="D30" s="207">
        <f>IF($A$6="PDS","x",_xlfn.IFNA(VLOOKUP(CONCATENATE($B30,$A$6),'Data new Region'!$E:$X,D$8,FALSE),0))</f>
        <v>0</v>
      </c>
      <c r="E30" s="189">
        <f>IF($A$6="PDS","x",_xlfn.IFNA(VLOOKUP(CONCATENATE($B30,$A$6),'Data new Region'!$E:$X,E$8,FALSE),0))</f>
        <v>0</v>
      </c>
      <c r="F30" s="189">
        <f>IF($A$6="PDS","x",_xlfn.IFNA(VLOOKUP(CONCATENATE($B30,$A$6),'Data new Region'!$E:$X,F$8,FALSE),0))</f>
        <v>0</v>
      </c>
      <c r="G30" s="189">
        <f>IF($A$6="PDS","x",_xlfn.IFNA(VLOOKUP(CONCATENATE($B30,$A$6),'Data new Region'!$E:$X,G$8,FALSE),0))</f>
        <v>0</v>
      </c>
      <c r="H30" s="189">
        <f>IF($A$6="PDS","x",_xlfn.IFNA(VLOOKUP(CONCATENATE($B30,$A$6),'Data new Region'!$E:$X,H$8,FALSE),0))</f>
        <v>0</v>
      </c>
      <c r="I30" s="189">
        <f>IF($A$6="PDS","x",_xlfn.IFNA(VLOOKUP(CONCATENATE($B30,$A$6),'Data new Region'!$E:$X,I$8,FALSE),0))</f>
        <v>0</v>
      </c>
      <c r="J30" s="189">
        <f>IF($A$6="PDS","x",_xlfn.IFNA(VLOOKUP(CONCATENATE($B30,$A$6),'Data new Region'!$E:$X,J$8,FALSE),0))</f>
        <v>0</v>
      </c>
      <c r="K30" s="189">
        <f>IF($A$6="TOG",_xlfn.IFNA(VLOOKUP(CONCATENATE($B30,"GNS"),'Data new Region'!$E:$AC,K$8,FALSE),0),IF(OR($A$6="GNS",$A$6="SAL",$A$6="COM",$A$6="SCG"),"x",_xlfn.IFNA(VLOOKUP(CONCATENATE($B30,$A$6),'Data new Region'!$E:$AC,K$8,FALSE),0)))</f>
        <v>0</v>
      </c>
      <c r="L30" s="189">
        <f>IF($A$6="TOG",_xlfn.IFNA(VLOOKUP(CONCATENATE($B30,"GNS"),'Data new Region'!$E:$AC,L$8,FALSE),0),IF(OR($A$6="GNS",$A$6="SAL",$A$6="COM",$A$6="SCG"),"x",_xlfn.IFNA(VLOOKUP(CONCATENATE($B30,$A$6),'Data new Region'!$E:$AC,L$8,FALSE),0)))</f>
        <v>0</v>
      </c>
      <c r="M30" s="189">
        <f>IF($A$6="TOG",_xlfn.IFNA(VLOOKUP(CONCATENATE($B30,"GNS"),'Data new Region'!$E:$AC,M$8,FALSE),0),IF(OR($A$6="GNS",$A$6="SAL",$A$6="COM",$A$6="SCG"),"x",_xlfn.IFNA(VLOOKUP(CONCATENATE($B30,$A$6),'Data new Region'!$E:$AC,M$8,FALSE),0)))</f>
        <v>0</v>
      </c>
      <c r="N30" s="189">
        <f>IF($A$6="TOG",_xlfn.IFNA(VLOOKUP(CONCATENATE($B30,"GNS"),'Data new Region'!$E:$AC,N$8,FALSE),0),IF(OR($A$6="GNS",$A$6="SAL",$A$6="COM",$A$6="SCG"),"x",_xlfn.IFNA(VLOOKUP(CONCATENATE($B30,$A$6),'Data new Region'!$E:$AC,N$8,FALSE),0)))</f>
        <v>0</v>
      </c>
      <c r="O30" s="189">
        <f>IF($A$6="TOG",_xlfn.IFNA(VLOOKUP(CONCATENATE($B30,"GNS"),'Data new Region'!$E:$AC,O$8,FALSE),0),IF(OR($A$6="GNS",$A$6="SAL",$A$6="COM",$A$6="SCG"),"x",_xlfn.IFNA(VLOOKUP(CONCATENATE($B30,$A$6),'Data new Region'!$E:$AC,O$8,FALSE),0)))</f>
        <v>0</v>
      </c>
      <c r="P30" s="189">
        <f>IF($A$6="TOG",_xlfn.IFNA(VLOOKUP(CONCATENATE($B30,"GNS"),'Data new Region'!$E:$AC,P$8,FALSE),0),IF(OR($A$6="GNS",$A$6="SAL",$A$6="COM",$A$6="SCG"),"x",_xlfn.IFNA(VLOOKUP(CONCATENATE($B30,$A$6),'Data new Region'!$E:$AC,P$8,FALSE),0)))</f>
        <v>0</v>
      </c>
      <c r="Q30" s="189">
        <f>IF($A$6="TOG",_xlfn.IFNA(VLOOKUP(CONCATENATE($B30,"GNS"),'Data new Region'!$E:$AC,Q$8,FALSE),0),IF(OR($A$6="GNS",$A$6="SAL",$A$6="COM",$A$6="SCG"),"x",_xlfn.IFNA(VLOOKUP(CONCATENATE($B30,$A$6),'Data new Region'!$E:$AC,Q$8,FALSE),0)))</f>
        <v>0</v>
      </c>
      <c r="R30" s="189">
        <f>IF($A$6="TOG",_xlfn.IFNA(VLOOKUP(CONCATENATE($B30,"GNS"),'Data new Region'!$E:$AC,R$8,FALSE),0),IF(OR($A$6="GNS",$A$6="SAL",$A$6="COM",$A$6="SCG"),"x",_xlfn.IFNA(VLOOKUP(CONCATENATE($B30,$A$6),'Data new Region'!$E:$AC,R$8,FALSE),0)))</f>
        <v>0</v>
      </c>
      <c r="S30" s="189">
        <f>IF($A$6="TOG",_xlfn.IFNA(VLOOKUP(CONCATENATE($B30,"GNS"),'Data new Region'!$E:$AC,S$8,FALSE),0),IF(OR($A$6="GNS",$A$6="SAL",$A$6="COM",$A$6="SCG"),"x",_xlfn.IFNA(VLOOKUP(CONCATENATE($B30,$A$6),'Data new Region'!$E:$AC,S$8,FALSE),0)))</f>
        <v>0</v>
      </c>
      <c r="T30" s="189">
        <f>IF($A$6="TOG",_xlfn.IFNA(VLOOKUP(CONCATENATE($B30,"GNS"),'Data new Region'!$E:$AC,T$8,FALSE),0),IF(OR($A$6="GNS",$A$6="SAL",$A$6="COM",$A$6="SCG"),"x",_xlfn.IFNA(VLOOKUP(CONCATENATE($B30,$A$6),'Data new Region'!$E:$AC,T$8,FALSE),0)))</f>
        <v>0</v>
      </c>
      <c r="U30" s="189">
        <f>IF($A$6="TOG",_xlfn.IFNA(VLOOKUP(CONCATENATE($B30,"GNS"),'Data new Region'!$E:$AC,U$8,FALSE),0),IF(OR($A$6="GNS",$A$6="SAL",$A$6="COM",$A$6="SCG"),"x",_xlfn.IFNA(VLOOKUP(CONCATENATE($B30,$A$6),'Data new Region'!$E:$AC,U$8,FALSE),0)))</f>
        <v>0</v>
      </c>
      <c r="V30" s="189">
        <f>IF($A$6="TOG",_xlfn.IFNA(VLOOKUP(CONCATENATE($B30,"GNS"),'Data new Region'!$E:$AC,V$8,FALSE),0),IF(OR($A$6="GNS",$A$6="SAL",$A$6="COM",$A$6="SCG"),"x",_xlfn.IFNA(VLOOKUP(CONCATENATE($B30,$A$6),'Data new Region'!$E:$AC,V$8,FALSE),0)))</f>
        <v>0</v>
      </c>
      <c r="W30" s="189">
        <f>IF($A$6="TOG",_xlfn.IFNA(VLOOKUP(CONCATENATE($B30,"GNS"),'Data new Region'!$E:$AC,W$8,FALSE),0),IF(OR($A$6="GNS",$A$6="SAL",$A$6="COM",$A$6="SCG"),"x",_xlfn.IFNA(VLOOKUP(CONCATENATE($B30,$A$6),'Data new Region'!$E:$AC,W$8,FALSE),0)))</f>
        <v>0</v>
      </c>
      <c r="X30" s="189">
        <f>IF($A$6="TOG",_xlfn.IFNA(VLOOKUP(CONCATENATE($B30,"GNS"),'Data new Region'!$E:$AC,X$8,FALSE),0),IF(OR($A$6="GNS",$A$6="SAL",$A$6="COM",$A$6="SCG"),"x",_xlfn.IFNA(VLOOKUP(CONCATENATE($B30,$A$6),'Data new Region'!$E:$AC,X$8,FALSE),0)))</f>
        <v>0</v>
      </c>
      <c r="Y30" s="189">
        <f>IF($A$6="TOG",_xlfn.IFNA(VLOOKUP(CONCATENATE($B30,"GNS"),'Data new Region'!$E:$AC,Y$8,FALSE),0),IF(OR($A$6="GNS",$A$6="SAL",$A$6="COM",$A$6="SCG"),"x",_xlfn.IFNA(VLOOKUP(CONCATENATE($B30,$A$6),'Data new Region'!$E:$AC,Y$8,FALSE),0)))</f>
        <v>0</v>
      </c>
      <c r="Z30" s="189">
        <f>IF($A$6="TOG",_xlfn.IFNA(VLOOKUP(CONCATENATE($B30,"GNS"),'Data new Region'!$E:$AC,Z$8,FALSE),0),IF(OR($A$6="GNS",$A$6="SAL",$A$6="COM",$A$6="SCG"),"x",_xlfn.IFNA(VLOOKUP(CONCATENATE($B30,$A$6),'Data new Region'!$E:$AC,Z$8,FALSE),0)))</f>
        <v>0</v>
      </c>
      <c r="AA30" s="189">
        <f>IF($A$6="TOG",_xlfn.IFNA(VLOOKUP(CONCATENATE($B30,"GNS"),'Data new Region'!$E:$AC,AA$8,FALSE),0),IF(OR($A$6="GNS",$A$6="SAL",$A$6="COM",$A$6="SCG"),"x",_xlfn.IFNA(VLOOKUP(CONCATENATE($B30,$A$6),'Data new Region'!$E:$AC,AA$8,FALSE),0)))</f>
        <v>0</v>
      </c>
      <c r="AB30" s="190">
        <f>IF($A$6="TOG",_xlfn.IFNA(VLOOKUP(CONCATENATE($B30,"GNS"),'Data new Region'!$E:$AD,AB$8,FALSE),0),IF(OR($A$6="GNS",$A$6="SAL",$A$6="COM",$A$6="SCG"),"x",_xlfn.IFNA(VLOOKUP(CONCATENATE($B30,$A$6),'Data new Region'!$E:$AD,AB$8,FALSE),0)))</f>
        <v>0</v>
      </c>
    </row>
    <row r="31" spans="2:28" ht="16.2" x14ac:dyDescent="0.3">
      <c r="B31" s="272" t="s">
        <v>587</v>
      </c>
      <c r="C31" s="193" t="s">
        <v>498</v>
      </c>
      <c r="D31" s="207">
        <f>IF($A$6="PDS","x",_xlfn.IFNA(VLOOKUP(CONCATENATE($B31,$A$6),'Data new Region'!$E:$X,D$8,FALSE),0))</f>
        <v>0</v>
      </c>
      <c r="E31" s="189">
        <f>IF($A$6="PDS","x",_xlfn.IFNA(VLOOKUP(CONCATENATE($B31,$A$6),'Data new Region'!$E:$X,E$8,FALSE),0))</f>
        <v>0</v>
      </c>
      <c r="F31" s="189">
        <f>IF($A$6="PDS","x",_xlfn.IFNA(VLOOKUP(CONCATENATE($B31,$A$6),'Data new Region'!$E:$X,F$8,FALSE),0))</f>
        <v>0</v>
      </c>
      <c r="G31" s="189">
        <f>IF($A$6="PDS","x",_xlfn.IFNA(VLOOKUP(CONCATENATE($B31,$A$6),'Data new Region'!$E:$X,G$8,FALSE),0))</f>
        <v>0</v>
      </c>
      <c r="H31" s="189">
        <f>IF($A$6="PDS","x",_xlfn.IFNA(VLOOKUP(CONCATENATE($B31,$A$6),'Data new Region'!$E:$X,H$8,FALSE),0))</f>
        <v>0</v>
      </c>
      <c r="I31" s="189">
        <f>IF($A$6="PDS","x",_xlfn.IFNA(VLOOKUP(CONCATENATE($B31,$A$6),'Data new Region'!$E:$X,I$8,FALSE),0))</f>
        <v>0</v>
      </c>
      <c r="J31" s="189">
        <f>IF($A$6="PDS","x",_xlfn.IFNA(VLOOKUP(CONCATENATE($B31,$A$6),'Data new Region'!$E:$X,J$8,FALSE),0))</f>
        <v>0</v>
      </c>
      <c r="K31" s="189">
        <f>IF($A$6="TOG",_xlfn.IFNA(VLOOKUP(CONCATENATE($B31,"GNS"),'Data new Region'!$E:$AC,K$8,FALSE),0),IF(OR($A$6="GNS",$A$6="SAL",$A$6="COM",$A$6="SCG"),"x",_xlfn.IFNA(VLOOKUP(CONCATENATE($B31,$A$6),'Data new Region'!$E:$AC,K$8,FALSE),0)))</f>
        <v>0</v>
      </c>
      <c r="L31" s="189">
        <f>IF($A$6="TOG",_xlfn.IFNA(VLOOKUP(CONCATENATE($B31,"GNS"),'Data new Region'!$E:$AC,L$8,FALSE),0),IF(OR($A$6="GNS",$A$6="SAL",$A$6="COM",$A$6="SCG"),"x",_xlfn.IFNA(VLOOKUP(CONCATENATE($B31,$A$6),'Data new Region'!$E:$AC,L$8,FALSE),0)))</f>
        <v>0</v>
      </c>
      <c r="M31" s="189">
        <f>IF($A$6="TOG",_xlfn.IFNA(VLOOKUP(CONCATENATE($B31,"GNS"),'Data new Region'!$E:$AC,M$8,FALSE),0),IF(OR($A$6="GNS",$A$6="SAL",$A$6="COM",$A$6="SCG"),"x",_xlfn.IFNA(VLOOKUP(CONCATENATE($B31,$A$6),'Data new Region'!$E:$AC,M$8,FALSE),0)))</f>
        <v>0</v>
      </c>
      <c r="N31" s="189">
        <f>IF($A$6="TOG",_xlfn.IFNA(VLOOKUP(CONCATENATE($B31,"GNS"),'Data new Region'!$E:$AC,N$8,FALSE),0),IF(OR($A$6="GNS",$A$6="SAL",$A$6="COM",$A$6="SCG"),"x",_xlfn.IFNA(VLOOKUP(CONCATENATE($B31,$A$6),'Data new Region'!$E:$AC,N$8,FALSE),0)))</f>
        <v>0</v>
      </c>
      <c r="O31" s="189">
        <f>IF($A$6="TOG",_xlfn.IFNA(VLOOKUP(CONCATENATE($B31,"GNS"),'Data new Region'!$E:$AC,O$8,FALSE),0),IF(OR($A$6="GNS",$A$6="SAL",$A$6="COM",$A$6="SCG"),"x",_xlfn.IFNA(VLOOKUP(CONCATENATE($B31,$A$6),'Data new Region'!$E:$AC,O$8,FALSE),0)))</f>
        <v>0</v>
      </c>
      <c r="P31" s="189">
        <f>IF($A$6="TOG",_xlfn.IFNA(VLOOKUP(CONCATENATE($B31,"GNS"),'Data new Region'!$E:$AC,P$8,FALSE),0),IF(OR($A$6="GNS",$A$6="SAL",$A$6="COM",$A$6="SCG"),"x",_xlfn.IFNA(VLOOKUP(CONCATENATE($B31,$A$6),'Data new Region'!$E:$AC,P$8,FALSE),0)))</f>
        <v>0</v>
      </c>
      <c r="Q31" s="189">
        <f>IF($A$6="TOG",_xlfn.IFNA(VLOOKUP(CONCATENATE($B31,"GNS"),'Data new Region'!$E:$AC,Q$8,FALSE),0),IF(OR($A$6="GNS",$A$6="SAL",$A$6="COM",$A$6="SCG"),"x",_xlfn.IFNA(VLOOKUP(CONCATENATE($B31,$A$6),'Data new Region'!$E:$AC,Q$8,FALSE),0)))</f>
        <v>0</v>
      </c>
      <c r="R31" s="189">
        <f>IF($A$6="TOG",_xlfn.IFNA(VLOOKUP(CONCATENATE($B31,"GNS"),'Data new Region'!$E:$AC,R$8,FALSE),0),IF(OR($A$6="GNS",$A$6="SAL",$A$6="COM",$A$6="SCG"),"x",_xlfn.IFNA(VLOOKUP(CONCATENATE($B31,$A$6),'Data new Region'!$E:$AC,R$8,FALSE),0)))</f>
        <v>0</v>
      </c>
      <c r="S31" s="189">
        <f>IF($A$6="TOG",_xlfn.IFNA(VLOOKUP(CONCATENATE($B31,"GNS"),'Data new Region'!$E:$AC,S$8,FALSE),0),IF(OR($A$6="GNS",$A$6="SAL",$A$6="COM",$A$6="SCG"),"x",_xlfn.IFNA(VLOOKUP(CONCATENATE($B31,$A$6),'Data new Region'!$E:$AC,S$8,FALSE),0)))</f>
        <v>0</v>
      </c>
      <c r="T31" s="189">
        <f>IF($A$6="TOG",_xlfn.IFNA(VLOOKUP(CONCATENATE($B31,"GNS"),'Data new Region'!$E:$AC,T$8,FALSE),0),IF(OR($A$6="GNS",$A$6="SAL",$A$6="COM",$A$6="SCG"),"x",_xlfn.IFNA(VLOOKUP(CONCATENATE($B31,$A$6),'Data new Region'!$E:$AC,T$8,FALSE),0)))</f>
        <v>0</v>
      </c>
      <c r="U31" s="189">
        <f>IF($A$6="TOG",_xlfn.IFNA(VLOOKUP(CONCATENATE($B31,"GNS"),'Data new Region'!$E:$AC,U$8,FALSE),0),IF(OR($A$6="GNS",$A$6="SAL",$A$6="COM",$A$6="SCG"),"x",_xlfn.IFNA(VLOOKUP(CONCATENATE($B31,$A$6),'Data new Region'!$E:$AC,U$8,FALSE),0)))</f>
        <v>0</v>
      </c>
      <c r="V31" s="189">
        <f>IF($A$6="TOG",_xlfn.IFNA(VLOOKUP(CONCATENATE($B31,"GNS"),'Data new Region'!$E:$AC,V$8,FALSE),0),IF(OR($A$6="GNS",$A$6="SAL",$A$6="COM",$A$6="SCG"),"x",_xlfn.IFNA(VLOOKUP(CONCATENATE($B31,$A$6),'Data new Region'!$E:$AC,V$8,FALSE),0)))</f>
        <v>0</v>
      </c>
      <c r="W31" s="189">
        <f>IF($A$6="TOG",_xlfn.IFNA(VLOOKUP(CONCATENATE($B31,"GNS"),'Data new Region'!$E:$AC,W$8,FALSE),0),IF(OR($A$6="GNS",$A$6="SAL",$A$6="COM",$A$6="SCG"),"x",_xlfn.IFNA(VLOOKUP(CONCATENATE($B31,$A$6),'Data new Region'!$E:$AC,W$8,FALSE),0)))</f>
        <v>0</v>
      </c>
      <c r="X31" s="189">
        <f>IF($A$6="TOG",_xlfn.IFNA(VLOOKUP(CONCATENATE($B31,"GNS"),'Data new Region'!$E:$AC,X$8,FALSE),0),IF(OR($A$6="GNS",$A$6="SAL",$A$6="COM",$A$6="SCG"),"x",_xlfn.IFNA(VLOOKUP(CONCATENATE($B31,$A$6),'Data new Region'!$E:$AC,X$8,FALSE),0)))</f>
        <v>0</v>
      </c>
      <c r="Y31" s="189">
        <f>IF($A$6="TOG",_xlfn.IFNA(VLOOKUP(CONCATENATE($B31,"GNS"),'Data new Region'!$E:$AC,Y$8,FALSE),0),IF(OR($A$6="GNS",$A$6="SAL",$A$6="COM",$A$6="SCG"),"x",_xlfn.IFNA(VLOOKUP(CONCATENATE($B31,$A$6),'Data new Region'!$E:$AC,Y$8,FALSE),0)))</f>
        <v>0</v>
      </c>
      <c r="Z31" s="189">
        <f>IF($A$6="TOG",_xlfn.IFNA(VLOOKUP(CONCATENATE($B31,"GNS"),'Data new Region'!$E:$AC,Z$8,FALSE),0),IF(OR($A$6="GNS",$A$6="SAL",$A$6="COM",$A$6="SCG"),"x",_xlfn.IFNA(VLOOKUP(CONCATENATE($B31,$A$6),'Data new Region'!$E:$AC,Z$8,FALSE),0)))</f>
        <v>0</v>
      </c>
      <c r="AA31" s="189">
        <f>IF($A$6="TOG",_xlfn.IFNA(VLOOKUP(CONCATENATE($B31,"GNS"),'Data new Region'!$E:$AC,AA$8,FALSE),0),IF(OR($A$6="GNS",$A$6="SAL",$A$6="COM",$A$6="SCG"),"x",_xlfn.IFNA(VLOOKUP(CONCATENATE($B31,$A$6),'Data new Region'!$E:$AC,AA$8,FALSE),0)))</f>
        <v>0</v>
      </c>
      <c r="AB31" s="190">
        <f>IF($A$6="TOG",_xlfn.IFNA(VLOOKUP(CONCATENATE($B31,"GNS"),'Data new Region'!$E:$AD,AB$8,FALSE),0),IF(OR($A$6="GNS",$A$6="SAL",$A$6="COM",$A$6="SCG"),"x",_xlfn.IFNA(VLOOKUP(CONCATENATE($B31,$A$6),'Data new Region'!$E:$AD,AB$8,FALSE),0)))</f>
        <v>0</v>
      </c>
    </row>
    <row r="32" spans="2:28" ht="16.2" x14ac:dyDescent="0.3">
      <c r="B32" s="273">
        <v>5</v>
      </c>
      <c r="C32" s="193" t="s">
        <v>497</v>
      </c>
      <c r="D32" s="207">
        <f>IF($A$6="PDS","x",_xlfn.IFNA(VLOOKUP(CONCATENATE($B32,$A$6),'Data new Region'!$E:$X,D$8,FALSE),0))</f>
        <v>0</v>
      </c>
      <c r="E32" s="189">
        <f>IF($A$6="PDS","x",_xlfn.IFNA(VLOOKUP(CONCATENATE($B32,$A$6),'Data new Region'!$E:$X,E$8,FALSE),0))</f>
        <v>0</v>
      </c>
      <c r="F32" s="189">
        <f>IF($A$6="PDS","x",_xlfn.IFNA(VLOOKUP(CONCATENATE($B32,$A$6),'Data new Region'!$E:$X,F$8,FALSE),0))</f>
        <v>0</v>
      </c>
      <c r="G32" s="189">
        <f>IF($A$6="PDS","x",_xlfn.IFNA(VLOOKUP(CONCATENATE($B32,$A$6),'Data new Region'!$E:$X,G$8,FALSE),0))</f>
        <v>0</v>
      </c>
      <c r="H32" s="189">
        <f>IF($A$6="PDS","x",_xlfn.IFNA(VLOOKUP(CONCATENATE($B32,$A$6),'Data new Region'!$E:$X,H$8,FALSE),0))</f>
        <v>0</v>
      </c>
      <c r="I32" s="189">
        <f>IF($A$6="PDS","x",_xlfn.IFNA(VLOOKUP(CONCATENATE($B32,$A$6),'Data new Region'!$E:$X,I$8,FALSE),0))</f>
        <v>0</v>
      </c>
      <c r="J32" s="189">
        <f>IF($A$6="PDS","x",_xlfn.IFNA(VLOOKUP(CONCATENATE($B32,$A$6),'Data new Region'!$E:$X,J$8,FALSE),0))</f>
        <v>0</v>
      </c>
      <c r="K32" s="189">
        <f>IF($A$6="TOG",_xlfn.IFNA(VLOOKUP(CONCATENATE($B32,"GNS"),'Data new Region'!$E:$AC,K$8,FALSE),0),IF(OR($A$6="GNS",$A$6="SAL",$A$6="COM",$A$6="SCG"),"x",_xlfn.IFNA(VLOOKUP(CONCATENATE($B32,$A$6),'Data new Region'!$E:$AC,K$8,FALSE),0)))</f>
        <v>0</v>
      </c>
      <c r="L32" s="189">
        <f>IF($A$6="TOG",_xlfn.IFNA(VLOOKUP(CONCATENATE($B32,"GNS"),'Data new Region'!$E:$AC,L$8,FALSE),0),IF(OR($A$6="GNS",$A$6="SAL",$A$6="COM",$A$6="SCG"),"x",_xlfn.IFNA(VLOOKUP(CONCATENATE($B32,$A$6),'Data new Region'!$E:$AC,L$8,FALSE),0)))</f>
        <v>0</v>
      </c>
      <c r="M32" s="189">
        <f>IF($A$6="TOG",_xlfn.IFNA(VLOOKUP(CONCATENATE($B32,"GNS"),'Data new Region'!$E:$AC,M$8,FALSE),0),IF(OR($A$6="GNS",$A$6="SAL",$A$6="COM",$A$6="SCG"),"x",_xlfn.IFNA(VLOOKUP(CONCATENATE($B32,$A$6),'Data new Region'!$E:$AC,M$8,FALSE),0)))</f>
        <v>0</v>
      </c>
      <c r="N32" s="189">
        <f>IF($A$6="TOG",_xlfn.IFNA(VLOOKUP(CONCATENATE($B32,"GNS"),'Data new Region'!$E:$AC,N$8,FALSE),0),IF(OR($A$6="GNS",$A$6="SAL",$A$6="COM",$A$6="SCG"),"x",_xlfn.IFNA(VLOOKUP(CONCATENATE($B32,$A$6),'Data new Region'!$E:$AC,N$8,FALSE),0)))</f>
        <v>0</v>
      </c>
      <c r="O32" s="189">
        <f>IF($A$6="TOG",_xlfn.IFNA(VLOOKUP(CONCATENATE($B32,"GNS"),'Data new Region'!$E:$AC,O$8,FALSE),0),IF(OR($A$6="GNS",$A$6="SAL",$A$6="COM",$A$6="SCG"),"x",_xlfn.IFNA(VLOOKUP(CONCATENATE($B32,$A$6),'Data new Region'!$E:$AC,O$8,FALSE),0)))</f>
        <v>0</v>
      </c>
      <c r="P32" s="189">
        <f>IF($A$6="TOG",_xlfn.IFNA(VLOOKUP(CONCATENATE($B32,"GNS"),'Data new Region'!$E:$AC,P$8,FALSE),0),IF(OR($A$6="GNS",$A$6="SAL",$A$6="COM",$A$6="SCG"),"x",_xlfn.IFNA(VLOOKUP(CONCATENATE($B32,$A$6),'Data new Region'!$E:$AC,P$8,FALSE),0)))</f>
        <v>0</v>
      </c>
      <c r="Q32" s="189">
        <f>IF($A$6="TOG",_xlfn.IFNA(VLOOKUP(CONCATENATE($B32,"GNS"),'Data new Region'!$E:$AC,Q$8,FALSE),0),IF(OR($A$6="GNS",$A$6="SAL",$A$6="COM",$A$6="SCG"),"x",_xlfn.IFNA(VLOOKUP(CONCATENATE($B32,$A$6),'Data new Region'!$E:$AC,Q$8,FALSE),0)))</f>
        <v>0</v>
      </c>
      <c r="R32" s="189">
        <f>IF($A$6="TOG",_xlfn.IFNA(VLOOKUP(CONCATENATE($B32,"GNS"),'Data new Region'!$E:$AC,R$8,FALSE),0),IF(OR($A$6="GNS",$A$6="SAL",$A$6="COM",$A$6="SCG"),"x",_xlfn.IFNA(VLOOKUP(CONCATENATE($B32,$A$6),'Data new Region'!$E:$AC,R$8,FALSE),0)))</f>
        <v>0</v>
      </c>
      <c r="S32" s="189">
        <f>IF($A$6="TOG",_xlfn.IFNA(VLOOKUP(CONCATENATE($B32,"GNS"),'Data new Region'!$E:$AC,S$8,FALSE),0),IF(OR($A$6="GNS",$A$6="SAL",$A$6="COM",$A$6="SCG"),"x",_xlfn.IFNA(VLOOKUP(CONCATENATE($B32,$A$6),'Data new Region'!$E:$AC,S$8,FALSE),0)))</f>
        <v>0</v>
      </c>
      <c r="T32" s="189">
        <f>IF($A$6="TOG",_xlfn.IFNA(VLOOKUP(CONCATENATE($B32,"GNS"),'Data new Region'!$E:$AC,T$8,FALSE),0),IF(OR($A$6="GNS",$A$6="SAL",$A$6="COM",$A$6="SCG"),"x",_xlfn.IFNA(VLOOKUP(CONCATENATE($B32,$A$6),'Data new Region'!$E:$AC,T$8,FALSE),0)))</f>
        <v>0</v>
      </c>
      <c r="U32" s="189">
        <f>IF($A$6="TOG",_xlfn.IFNA(VLOOKUP(CONCATENATE($B32,"GNS"),'Data new Region'!$E:$AC,U$8,FALSE),0),IF(OR($A$6="GNS",$A$6="SAL",$A$6="COM",$A$6="SCG"),"x",_xlfn.IFNA(VLOOKUP(CONCATENATE($B32,$A$6),'Data new Region'!$E:$AC,U$8,FALSE),0)))</f>
        <v>0</v>
      </c>
      <c r="V32" s="189">
        <f>IF($A$6="TOG",_xlfn.IFNA(VLOOKUP(CONCATENATE($B32,"GNS"),'Data new Region'!$E:$AC,V$8,FALSE),0),IF(OR($A$6="GNS",$A$6="SAL",$A$6="COM",$A$6="SCG"),"x",_xlfn.IFNA(VLOOKUP(CONCATENATE($B32,$A$6),'Data new Region'!$E:$AC,V$8,FALSE),0)))</f>
        <v>0</v>
      </c>
      <c r="W32" s="189">
        <f>IF($A$6="TOG",_xlfn.IFNA(VLOOKUP(CONCATENATE($B32,"GNS"),'Data new Region'!$E:$AC,W$8,FALSE),0),IF(OR($A$6="GNS",$A$6="SAL",$A$6="COM",$A$6="SCG"),"x",_xlfn.IFNA(VLOOKUP(CONCATENATE($B32,$A$6),'Data new Region'!$E:$AC,W$8,FALSE),0)))</f>
        <v>0</v>
      </c>
      <c r="X32" s="189">
        <f>IF($A$6="TOG",_xlfn.IFNA(VLOOKUP(CONCATENATE($B32,"GNS"),'Data new Region'!$E:$AC,X$8,FALSE),0),IF(OR($A$6="GNS",$A$6="SAL",$A$6="COM",$A$6="SCG"),"x",_xlfn.IFNA(VLOOKUP(CONCATENATE($B32,$A$6),'Data new Region'!$E:$AC,X$8,FALSE),0)))</f>
        <v>0</v>
      </c>
      <c r="Y32" s="189">
        <f>IF($A$6="TOG",_xlfn.IFNA(VLOOKUP(CONCATENATE($B32,"GNS"),'Data new Region'!$E:$AC,Y$8,FALSE),0),IF(OR($A$6="GNS",$A$6="SAL",$A$6="COM",$A$6="SCG"),"x",_xlfn.IFNA(VLOOKUP(CONCATENATE($B32,$A$6),'Data new Region'!$E:$AC,Y$8,FALSE),0)))</f>
        <v>0</v>
      </c>
      <c r="Z32" s="189">
        <f>IF($A$6="TOG",_xlfn.IFNA(VLOOKUP(CONCATENATE($B32,"GNS"),'Data new Region'!$E:$AC,Z$8,FALSE),0),IF(OR($A$6="GNS",$A$6="SAL",$A$6="COM",$A$6="SCG"),"x",_xlfn.IFNA(VLOOKUP(CONCATENATE($B32,$A$6),'Data new Region'!$E:$AC,Z$8,FALSE),0)))</f>
        <v>14</v>
      </c>
      <c r="AA32" s="189">
        <f>IF($A$6="TOG",_xlfn.IFNA(VLOOKUP(CONCATENATE($B32,"GNS"),'Data new Region'!$E:$AC,AA$8,FALSE),0),IF(OR($A$6="GNS",$A$6="SAL",$A$6="COM",$A$6="SCG"),"x",_xlfn.IFNA(VLOOKUP(CONCATENATE($B32,$A$6),'Data new Region'!$E:$AC,AA$8,FALSE),0)))</f>
        <v>14</v>
      </c>
      <c r="AB32" s="190">
        <f>IF($A$6="TOG",_xlfn.IFNA(VLOOKUP(CONCATENATE($B32,"GNS"),'Data new Region'!$E:$AD,AB$8,FALSE),0),IF(OR($A$6="GNS",$A$6="SAL",$A$6="COM",$A$6="SCG"),"x",_xlfn.IFNA(VLOOKUP(CONCATENATE($B32,$A$6),'Data new Region'!$E:$AD,AB$8,FALSE),0)))</f>
        <v>1</v>
      </c>
    </row>
    <row r="33" spans="1:28" ht="16.2" x14ac:dyDescent="0.3">
      <c r="B33" s="273">
        <v>7</v>
      </c>
      <c r="C33" s="193" t="s">
        <v>1642</v>
      </c>
      <c r="D33" s="207">
        <f>IF($A$6="PDS","x",_xlfn.IFNA(VLOOKUP(CONCATENATE($B33,$A$6),'Data new Region'!$E:$X,D$8,FALSE),0))</f>
        <v>8</v>
      </c>
      <c r="E33" s="189">
        <f>IF($A$6="PDS","x",_xlfn.IFNA(VLOOKUP(CONCATENATE($B33,$A$6),'Data new Region'!$E:$X,E$8,FALSE),0))</f>
        <v>8</v>
      </c>
      <c r="F33" s="189">
        <f>IF($A$6="PDS","x",_xlfn.IFNA(VLOOKUP(CONCATENATE($B33,$A$6),'Data new Region'!$E:$X,F$8,FALSE),0))</f>
        <v>6</v>
      </c>
      <c r="G33" s="189">
        <f>IF($A$6="PDS","x",_xlfn.IFNA(VLOOKUP(CONCATENATE($B33,$A$6),'Data new Region'!$E:$X,G$8,FALSE),0))</f>
        <v>6</v>
      </c>
      <c r="H33" s="189">
        <f>IF($A$6="PDS","x",_xlfn.IFNA(VLOOKUP(CONCATENATE($B33,$A$6),'Data new Region'!$E:$X,H$8,FALSE),0))</f>
        <v>6</v>
      </c>
      <c r="I33" s="189">
        <f>IF($A$6="PDS","x",_xlfn.IFNA(VLOOKUP(CONCATENATE($B33,$A$6),'Data new Region'!$E:$X,I$8,FALSE),0))</f>
        <v>6</v>
      </c>
      <c r="J33" s="189">
        <f>IF($A$6="PDS","x",_xlfn.IFNA(VLOOKUP(CONCATENATE($B33,$A$6),'Data new Region'!$E:$X,J$8,FALSE),0))</f>
        <v>6</v>
      </c>
      <c r="K33" s="189">
        <f>IF($A$6="TOG",_xlfn.IFNA(VLOOKUP(CONCATENATE($B33,"GNS"),'Data new Region'!$E:$AC,K$8,FALSE),0),IF(OR($A$6="GNS",$A$6="SAL",$A$6="COM",$A$6="SCG"),"x",_xlfn.IFNA(VLOOKUP(CONCATENATE($B33,$A$6),'Data new Region'!$E:$AC,K$8,FALSE),0)))</f>
        <v>6</v>
      </c>
      <c r="L33" s="189">
        <f>IF($A$6="TOG",_xlfn.IFNA(VLOOKUP(CONCATENATE($B33,"GNS"),'Data new Region'!$E:$AC,L$8,FALSE),0),IF(OR($A$6="GNS",$A$6="SAL",$A$6="COM",$A$6="SCG"),"x",_xlfn.IFNA(VLOOKUP(CONCATENATE($B33,$A$6),'Data new Region'!$E:$AC,L$8,FALSE),0)))</f>
        <v>5</v>
      </c>
      <c r="M33" s="189">
        <f>IF($A$6="TOG",_xlfn.IFNA(VLOOKUP(CONCATENATE($B33,"GNS"),'Data new Region'!$E:$AC,M$8,FALSE),0),IF(OR($A$6="GNS",$A$6="SAL",$A$6="COM",$A$6="SCG"),"x",_xlfn.IFNA(VLOOKUP(CONCATENATE($B33,$A$6),'Data new Region'!$E:$AC,M$8,FALSE),0)))</f>
        <v>8</v>
      </c>
      <c r="N33" s="189">
        <f>IF($A$6="TOG",_xlfn.IFNA(VLOOKUP(CONCATENATE($B33,"GNS"),'Data new Region'!$E:$AC,N$8,FALSE),0),IF(OR($A$6="GNS",$A$6="SAL",$A$6="COM",$A$6="SCG"),"x",_xlfn.IFNA(VLOOKUP(CONCATENATE($B33,$A$6),'Data new Region'!$E:$AC,N$8,FALSE),0)))</f>
        <v>9</v>
      </c>
      <c r="O33" s="189">
        <f>IF($A$6="TOG",_xlfn.IFNA(VLOOKUP(CONCATENATE($B33,"GNS"),'Data new Region'!$E:$AC,O$8,FALSE),0),IF(OR($A$6="GNS",$A$6="SAL",$A$6="COM",$A$6="SCG"),"x",_xlfn.IFNA(VLOOKUP(CONCATENATE($B33,$A$6),'Data new Region'!$E:$AC,O$8,FALSE),0)))</f>
        <v>10</v>
      </c>
      <c r="P33" s="189">
        <f>IF($A$6="TOG",_xlfn.IFNA(VLOOKUP(CONCATENATE($B33,"GNS"),'Data new Region'!$E:$AC,P$8,FALSE),0),IF(OR($A$6="GNS",$A$6="SAL",$A$6="COM",$A$6="SCG"),"x",_xlfn.IFNA(VLOOKUP(CONCATENATE($B33,$A$6),'Data new Region'!$E:$AC,P$8,FALSE),0)))</f>
        <v>14</v>
      </c>
      <c r="Q33" s="189">
        <f>IF($A$6="TOG",_xlfn.IFNA(VLOOKUP(CONCATENATE($B33,"GNS"),'Data new Region'!$E:$AC,Q$8,FALSE),0),IF(OR($A$6="GNS",$A$6="SAL",$A$6="COM",$A$6="SCG"),"x",_xlfn.IFNA(VLOOKUP(CONCATENATE($B33,$A$6),'Data new Region'!$E:$AC,Q$8,FALSE),0)))</f>
        <v>14</v>
      </c>
      <c r="R33" s="189">
        <f>IF($A$6="TOG",_xlfn.IFNA(VLOOKUP(CONCATENATE($B33,"GNS"),'Data new Region'!$E:$AC,R$8,FALSE),0),IF(OR($A$6="GNS",$A$6="SAL",$A$6="COM",$A$6="SCG"),"x",_xlfn.IFNA(VLOOKUP(CONCATENATE($B33,$A$6),'Data new Region'!$E:$AC,R$8,FALSE),0)))</f>
        <v>12</v>
      </c>
      <c r="S33" s="189">
        <f>IF($A$6="TOG",_xlfn.IFNA(VLOOKUP(CONCATENATE($B33,"GNS"),'Data new Region'!$E:$AC,S$8,FALSE),0),IF(OR($A$6="GNS",$A$6="SAL",$A$6="COM",$A$6="SCG"),"x",_xlfn.IFNA(VLOOKUP(CONCATENATE($B33,$A$6),'Data new Region'!$E:$AC,S$8,FALSE),0)))</f>
        <v>13</v>
      </c>
      <c r="T33" s="189">
        <f>IF($A$6="TOG",_xlfn.IFNA(VLOOKUP(CONCATENATE($B33,"GNS"),'Data new Region'!$E:$AC,T$8,FALSE),0),IF(OR($A$6="GNS",$A$6="SAL",$A$6="COM",$A$6="SCG"),"x",_xlfn.IFNA(VLOOKUP(CONCATENATE($B33,$A$6),'Data new Region'!$E:$AC,T$8,FALSE),0)))</f>
        <v>13</v>
      </c>
      <c r="U33" s="189">
        <f>IF($A$6="TOG",_xlfn.IFNA(VLOOKUP(CONCATENATE($B33,"GNS"),'Data new Region'!$E:$AC,U$8,FALSE),0),IF(OR($A$6="GNS",$A$6="SAL",$A$6="COM",$A$6="SCG"),"x",_xlfn.IFNA(VLOOKUP(CONCATENATE($B33,$A$6),'Data new Region'!$E:$AC,U$8,FALSE),0)))</f>
        <v>12</v>
      </c>
      <c r="V33" s="189">
        <f>IF($A$6="TOG",_xlfn.IFNA(VLOOKUP(CONCATENATE($B33,"GNS"),'Data new Region'!$E:$AC,V$8,FALSE),0),IF(OR($A$6="GNS",$A$6="SAL",$A$6="COM",$A$6="SCG"),"x",_xlfn.IFNA(VLOOKUP(CONCATENATE($B33,$A$6),'Data new Region'!$E:$AC,V$8,FALSE),0)))</f>
        <v>11</v>
      </c>
      <c r="W33" s="189">
        <f>IF($A$6="TOG",_xlfn.IFNA(VLOOKUP(CONCATENATE($B33,"GNS"),'Data new Region'!$E:$AC,W$8,FALSE),0),IF(OR($A$6="GNS",$A$6="SAL",$A$6="COM",$A$6="SCG"),"x",_xlfn.IFNA(VLOOKUP(CONCATENATE($B33,$A$6),'Data new Region'!$E:$AC,W$8,FALSE),0)))</f>
        <v>13</v>
      </c>
      <c r="X33" s="189">
        <f>IF($A$6="TOG",_xlfn.IFNA(VLOOKUP(CONCATENATE($B33,"GNS"),'Data new Region'!$E:$AC,X$8,FALSE),0),IF(OR($A$6="GNS",$A$6="SAL",$A$6="COM",$A$6="SCG"),"x",_xlfn.IFNA(VLOOKUP(CONCATENATE($B33,$A$6),'Data new Region'!$E:$AC,X$8,FALSE),0)))</f>
        <v>13</v>
      </c>
      <c r="Y33" s="189">
        <f>IF($A$6="TOG",_xlfn.IFNA(VLOOKUP(CONCATENATE($B33,"GNS"),'Data new Region'!$E:$AC,Y$8,FALSE),0),IF(OR($A$6="GNS",$A$6="SAL",$A$6="COM",$A$6="SCG"),"x",_xlfn.IFNA(VLOOKUP(CONCATENATE($B33,$A$6),'Data new Region'!$E:$AC,Y$8,FALSE),0)))</f>
        <v>13</v>
      </c>
      <c r="Z33" s="189">
        <f>IF($A$6="TOG",_xlfn.IFNA(VLOOKUP(CONCATENATE($B33,"GNS"),'Data new Region'!$E:$AC,Z$8,FALSE),0),IF(OR($A$6="GNS",$A$6="SAL",$A$6="COM",$A$6="SCG"),"x",_xlfn.IFNA(VLOOKUP(CONCATENATE($B33,$A$6),'Data new Region'!$E:$AC,Z$8,FALSE),0)))</f>
        <v>12</v>
      </c>
      <c r="AA33" s="189">
        <f>IF($A$6="TOG",_xlfn.IFNA(VLOOKUP(CONCATENATE($B33,"GNS"),'Data new Region'!$E:$AC,AA$8,FALSE),0),IF(OR($A$6="GNS",$A$6="SAL",$A$6="COM",$A$6="SCG"),"x",_xlfn.IFNA(VLOOKUP(CONCATENATE($B33,$A$6),'Data new Region'!$E:$AC,AA$8,FALSE),0)))</f>
        <v>13</v>
      </c>
      <c r="AB33" s="190">
        <f>IF($A$6="TOG",_xlfn.IFNA(VLOOKUP(CONCATENATE($B33,"GNS"),'Data new Region'!$E:$AD,AB$8,FALSE),0),IF(OR($A$6="GNS",$A$6="SAL",$A$6="COM",$A$6="SCG"),"x",_xlfn.IFNA(VLOOKUP(CONCATENATE($B33,$A$6),'Data new Region'!$E:$AD,AB$8,FALSE),0)))</f>
        <v>12</v>
      </c>
    </row>
    <row r="34" spans="1:28" ht="16.2" x14ac:dyDescent="0.3">
      <c r="B34" s="273">
        <v>2</v>
      </c>
      <c r="C34" s="193" t="s">
        <v>500</v>
      </c>
      <c r="D34" s="207">
        <f>IF($A$6="PDS","x",_xlfn.IFNA(VLOOKUP(CONCATENATE($B34,$A$6),'Data new Region'!$E:$X,D$8,FALSE),0))</f>
        <v>7</v>
      </c>
      <c r="E34" s="189">
        <f>IF($A$6="PDS","x",_xlfn.IFNA(VLOOKUP(CONCATENATE($B34,$A$6),'Data new Region'!$E:$X,E$8,FALSE),0))</f>
        <v>7</v>
      </c>
      <c r="F34" s="189">
        <f>IF($A$6="PDS","x",_xlfn.IFNA(VLOOKUP(CONCATENATE($B34,$A$6),'Data new Region'!$E:$X,F$8,FALSE),0))</f>
        <v>7</v>
      </c>
      <c r="G34" s="189">
        <f>IF($A$6="PDS","x",_xlfn.IFNA(VLOOKUP(CONCATENATE($B34,$A$6),'Data new Region'!$E:$X,G$8,FALSE),0))</f>
        <v>7</v>
      </c>
      <c r="H34" s="189">
        <f>IF($A$6="PDS","x",_xlfn.IFNA(VLOOKUP(CONCATENATE($B34,$A$6),'Data new Region'!$E:$X,H$8,FALSE),0))</f>
        <v>8</v>
      </c>
      <c r="I34" s="189">
        <f>IF($A$6="PDS","x",_xlfn.IFNA(VLOOKUP(CONCATENATE($B34,$A$6),'Data new Region'!$E:$X,I$8,FALSE),0))</f>
        <v>8</v>
      </c>
      <c r="J34" s="189">
        <f>IF($A$6="PDS","x",_xlfn.IFNA(VLOOKUP(CONCATENATE($B34,$A$6),'Data new Region'!$E:$X,J$8,FALSE),0))</f>
        <v>9</v>
      </c>
      <c r="K34" s="189">
        <f>IF($A$6="TOG",_xlfn.IFNA(VLOOKUP(CONCATENATE($B34,"GNS"),'Data new Region'!$E:$AC,K$8,FALSE),0),IF(OR($A$6="GNS",$A$6="SAL",$A$6="COM",$A$6="SCG"),"x",_xlfn.IFNA(VLOOKUP(CONCATENATE($B34,$A$6),'Data new Region'!$E:$AC,K$8,FALSE),0)))</f>
        <v>7</v>
      </c>
      <c r="L34" s="189">
        <f>IF($A$6="TOG",_xlfn.IFNA(VLOOKUP(CONCATENATE($B34,"GNS"),'Data new Region'!$E:$AC,L$8,FALSE),0),IF(OR($A$6="GNS",$A$6="SAL",$A$6="COM",$A$6="SCG"),"x",_xlfn.IFNA(VLOOKUP(CONCATENATE($B34,$A$6),'Data new Region'!$E:$AC,L$8,FALSE),0)))</f>
        <v>9</v>
      </c>
      <c r="M34" s="189">
        <f>IF($A$6="TOG",_xlfn.IFNA(VLOOKUP(CONCATENATE($B34,"GNS"),'Data new Region'!$E:$AC,M$8,FALSE),0),IF(OR($A$6="GNS",$A$6="SAL",$A$6="COM",$A$6="SCG"),"x",_xlfn.IFNA(VLOOKUP(CONCATENATE($B34,$A$6),'Data new Region'!$E:$AC,M$8,FALSE),0)))</f>
        <v>8</v>
      </c>
      <c r="N34" s="189">
        <f>IF($A$6="TOG",_xlfn.IFNA(VLOOKUP(CONCATENATE($B34,"GNS"),'Data new Region'!$E:$AC,N$8,FALSE),0),IF(OR($A$6="GNS",$A$6="SAL",$A$6="COM",$A$6="SCG"),"x",_xlfn.IFNA(VLOOKUP(CONCATENATE($B34,$A$6),'Data new Region'!$E:$AC,N$8,FALSE),0)))</f>
        <v>9</v>
      </c>
      <c r="O34" s="189">
        <f>IF($A$6="TOG",_xlfn.IFNA(VLOOKUP(CONCATENATE($B34,"GNS"),'Data new Region'!$E:$AC,O$8,FALSE),0),IF(OR($A$6="GNS",$A$6="SAL",$A$6="COM",$A$6="SCG"),"x",_xlfn.IFNA(VLOOKUP(CONCATENATE($B34,$A$6),'Data new Region'!$E:$AC,O$8,FALSE),0)))</f>
        <v>36</v>
      </c>
      <c r="P34" s="189">
        <f>IF($A$6="TOG",_xlfn.IFNA(VLOOKUP(CONCATENATE($B34,"GNS"),'Data new Region'!$E:$AC,P$8,FALSE),0),IF(OR($A$6="GNS",$A$6="SAL",$A$6="COM",$A$6="SCG"),"x",_xlfn.IFNA(VLOOKUP(CONCATENATE($B34,$A$6),'Data new Region'!$E:$AC,P$8,FALSE),0)))</f>
        <v>35</v>
      </c>
      <c r="Q34" s="189">
        <f>IF($A$6="TOG",_xlfn.IFNA(VLOOKUP(CONCATENATE($B34,"GNS"),'Data new Region'!$E:$AC,Q$8,FALSE),0),IF(OR($A$6="GNS",$A$6="SAL",$A$6="COM",$A$6="SCG"),"x",_xlfn.IFNA(VLOOKUP(CONCATENATE($B34,$A$6),'Data new Region'!$E:$AC,Q$8,FALSE),0)))</f>
        <v>18</v>
      </c>
      <c r="R34" s="189">
        <f>IF($A$6="TOG",_xlfn.IFNA(VLOOKUP(CONCATENATE($B34,"GNS"),'Data new Region'!$E:$AC,R$8,FALSE),0),IF(OR($A$6="GNS",$A$6="SAL",$A$6="COM",$A$6="SCG"),"x",_xlfn.IFNA(VLOOKUP(CONCATENATE($B34,$A$6),'Data new Region'!$E:$AC,R$8,FALSE),0)))</f>
        <v>10</v>
      </c>
      <c r="S34" s="189">
        <f>IF($A$6="TOG",_xlfn.IFNA(VLOOKUP(CONCATENATE($B34,"GNS"),'Data new Region'!$E:$AC,S$8,FALSE),0),IF(OR($A$6="GNS",$A$6="SAL",$A$6="COM",$A$6="SCG"),"x",_xlfn.IFNA(VLOOKUP(CONCATENATE($B34,$A$6),'Data new Region'!$E:$AC,S$8,FALSE),0)))</f>
        <v>39</v>
      </c>
      <c r="T34" s="189">
        <f>IF($A$6="TOG",_xlfn.IFNA(VLOOKUP(CONCATENATE($B34,"GNS"),'Data new Region'!$E:$AC,T$8,FALSE),0),IF(OR($A$6="GNS",$A$6="SAL",$A$6="COM",$A$6="SCG"),"x",_xlfn.IFNA(VLOOKUP(CONCATENATE($B34,$A$6),'Data new Region'!$E:$AC,T$8,FALSE),0)))</f>
        <v>39</v>
      </c>
      <c r="U34" s="189">
        <f>IF($A$6="TOG",_xlfn.IFNA(VLOOKUP(CONCATENATE($B34,"GNS"),'Data new Region'!$E:$AC,U$8,FALSE),0),IF(OR($A$6="GNS",$A$6="SAL",$A$6="COM",$A$6="SCG"),"x",_xlfn.IFNA(VLOOKUP(CONCATENATE($B34,$A$6),'Data new Region'!$E:$AC,U$8,FALSE),0)))</f>
        <v>40</v>
      </c>
      <c r="V34" s="189">
        <f>IF($A$6="TOG",_xlfn.IFNA(VLOOKUP(CONCATENATE($B34,"GNS"),'Data new Region'!$E:$AC,V$8,FALSE),0),IF(OR($A$6="GNS",$A$6="SAL",$A$6="COM",$A$6="SCG"),"x",_xlfn.IFNA(VLOOKUP(CONCATENATE($B34,$A$6),'Data new Region'!$E:$AC,V$8,FALSE),0)))</f>
        <v>38</v>
      </c>
      <c r="W34" s="189">
        <f>IF($A$6="TOG",_xlfn.IFNA(VLOOKUP(CONCATENATE($B34,"GNS"),'Data new Region'!$E:$AC,W$8,FALSE),0),IF(OR($A$6="GNS",$A$6="SAL",$A$6="COM",$A$6="SCG"),"x",_xlfn.IFNA(VLOOKUP(CONCATENATE($B34,$A$6),'Data new Region'!$E:$AC,W$8,FALSE),0)))</f>
        <v>38</v>
      </c>
      <c r="X34" s="189">
        <f>IF($A$6="TOG",_xlfn.IFNA(VLOOKUP(CONCATENATE($B34,"GNS"),'Data new Region'!$E:$AC,X$8,FALSE),0),IF(OR($A$6="GNS",$A$6="SAL",$A$6="COM",$A$6="SCG"),"x",_xlfn.IFNA(VLOOKUP(CONCATENATE($B34,$A$6),'Data new Region'!$E:$AC,X$8,FALSE),0)))</f>
        <v>38</v>
      </c>
      <c r="Y34" s="189">
        <f>IF($A$6="TOG",_xlfn.IFNA(VLOOKUP(CONCATENATE($B34,"GNS"),'Data new Region'!$E:$AC,Y$8,FALSE),0),IF(OR($A$6="GNS",$A$6="SAL",$A$6="COM",$A$6="SCG"),"x",_xlfn.IFNA(VLOOKUP(CONCATENATE($B34,$A$6),'Data new Region'!$E:$AC,Y$8,FALSE),0)))</f>
        <v>38</v>
      </c>
      <c r="Z34" s="189">
        <f>IF($A$6="TOG",_xlfn.IFNA(VLOOKUP(CONCATENATE($B34,"GNS"),'Data new Region'!$E:$AC,Z$8,FALSE),0),IF(OR($A$6="GNS",$A$6="SAL",$A$6="COM",$A$6="SCG"),"x",_xlfn.IFNA(VLOOKUP(CONCATENATE($B34,$A$6),'Data new Region'!$E:$AC,Z$8,FALSE),0)))</f>
        <v>37</v>
      </c>
      <c r="AA34" s="189">
        <f>IF($A$6="TOG",_xlfn.IFNA(VLOOKUP(CONCATENATE($B34,"GNS"),'Data new Region'!$E:$AC,AA$8,FALSE),0),IF(OR($A$6="GNS",$A$6="SAL",$A$6="COM",$A$6="SCG"),"x",_xlfn.IFNA(VLOOKUP(CONCATENATE($B34,$A$6),'Data new Region'!$E:$AC,AA$8,FALSE),0)))</f>
        <v>35</v>
      </c>
      <c r="AB34" s="190">
        <f>IF($A$6="TOG",_xlfn.IFNA(VLOOKUP(CONCATENATE($B34,"GNS"),'Data new Region'!$E:$AD,AB$8,FALSE),0),IF(OR($A$6="GNS",$A$6="SAL",$A$6="COM",$A$6="SCG"),"x",_xlfn.IFNA(VLOOKUP(CONCATENATE($B34,$A$6),'Data new Region'!$E:$AD,AB$8,FALSE),0)))</f>
        <v>36</v>
      </c>
    </row>
    <row r="35" spans="1:28" ht="16.2" x14ac:dyDescent="0.3">
      <c r="B35" s="273">
        <v>3</v>
      </c>
      <c r="C35" s="193" t="s">
        <v>501</v>
      </c>
      <c r="D35" s="207">
        <f>IF($A$6="PDS","x",_xlfn.IFNA(VLOOKUP(CONCATENATE($B35,$A$6),'Data new Region'!$E:$X,D$8,FALSE),0))</f>
        <v>1</v>
      </c>
      <c r="E35" s="189">
        <f>IF($A$6="PDS","x",_xlfn.IFNA(VLOOKUP(CONCATENATE($B35,$A$6),'Data new Region'!$E:$X,E$8,FALSE),0))</f>
        <v>1</v>
      </c>
      <c r="F35" s="189">
        <f>IF($A$6="PDS","x",_xlfn.IFNA(VLOOKUP(CONCATENATE($B35,$A$6),'Data new Region'!$E:$X,F$8,FALSE),0))</f>
        <v>1</v>
      </c>
      <c r="G35" s="189">
        <f>IF($A$6="PDS","x",_xlfn.IFNA(VLOOKUP(CONCATENATE($B35,$A$6),'Data new Region'!$E:$X,G$8,FALSE),0))</f>
        <v>1</v>
      </c>
      <c r="H35" s="189">
        <f>IF($A$6="PDS","x",_xlfn.IFNA(VLOOKUP(CONCATENATE($B35,$A$6),'Data new Region'!$E:$X,H$8,FALSE),0))</f>
        <v>1</v>
      </c>
      <c r="I35" s="189">
        <f>IF($A$6="PDS","x",_xlfn.IFNA(VLOOKUP(CONCATENATE($B35,$A$6),'Data new Region'!$E:$X,I$8,FALSE),0))</f>
        <v>1</v>
      </c>
      <c r="J35" s="189">
        <f>IF($A$6="PDS","x",_xlfn.IFNA(VLOOKUP(CONCATENATE($B35,$A$6),'Data new Region'!$E:$X,J$8,FALSE),0))</f>
        <v>1</v>
      </c>
      <c r="K35" s="189">
        <f>IF($A$6="TOG",_xlfn.IFNA(VLOOKUP(CONCATENATE($B35,"GNS"),'Data new Region'!$E:$AC,K$8,FALSE),0),IF(OR($A$6="GNS",$A$6="SAL",$A$6="COM",$A$6="SCG"),"x",_xlfn.IFNA(VLOOKUP(CONCATENATE($B35,$A$6),'Data new Region'!$E:$AC,K$8,FALSE),0)))</f>
        <v>1</v>
      </c>
      <c r="L35" s="189">
        <f>IF($A$6="TOG",_xlfn.IFNA(VLOOKUP(CONCATENATE($B35,"GNS"),'Data new Region'!$E:$AC,L$8,FALSE),0),IF(OR($A$6="GNS",$A$6="SAL",$A$6="COM",$A$6="SCG"),"x",_xlfn.IFNA(VLOOKUP(CONCATENATE($B35,$A$6),'Data new Region'!$E:$AC,L$8,FALSE),0)))</f>
        <v>1</v>
      </c>
      <c r="M35" s="189">
        <f>IF($A$6="TOG",_xlfn.IFNA(VLOOKUP(CONCATENATE($B35,"GNS"),'Data new Region'!$E:$AC,M$8,FALSE),0),IF(OR($A$6="GNS",$A$6="SAL",$A$6="COM",$A$6="SCG"),"x",_xlfn.IFNA(VLOOKUP(CONCATENATE($B35,$A$6),'Data new Region'!$E:$AC,M$8,FALSE),0)))</f>
        <v>1</v>
      </c>
      <c r="N35" s="189">
        <f>IF($A$6="TOG",_xlfn.IFNA(VLOOKUP(CONCATENATE($B35,"GNS"),'Data new Region'!$E:$AC,N$8,FALSE),0),IF(OR($A$6="GNS",$A$6="SAL",$A$6="COM",$A$6="SCG"),"x",_xlfn.IFNA(VLOOKUP(CONCATENATE($B35,$A$6),'Data new Region'!$E:$AC,N$8,FALSE),0)))</f>
        <v>1</v>
      </c>
      <c r="O35" s="189">
        <f>IF($A$6="TOG",_xlfn.IFNA(VLOOKUP(CONCATENATE($B35,"GNS"),'Data new Region'!$E:$AC,O$8,FALSE),0),IF(OR($A$6="GNS",$A$6="SAL",$A$6="COM",$A$6="SCG"),"x",_xlfn.IFNA(VLOOKUP(CONCATENATE($B35,$A$6),'Data new Region'!$E:$AC,O$8,FALSE),0)))</f>
        <v>1</v>
      </c>
      <c r="P35" s="189">
        <f>IF($A$6="TOG",_xlfn.IFNA(VLOOKUP(CONCATENATE($B35,"GNS"),'Data new Region'!$E:$AC,P$8,FALSE),0),IF(OR($A$6="GNS",$A$6="SAL",$A$6="COM",$A$6="SCG"),"x",_xlfn.IFNA(VLOOKUP(CONCATENATE($B35,$A$6),'Data new Region'!$E:$AC,P$8,FALSE),0)))</f>
        <v>1</v>
      </c>
      <c r="Q35" s="189">
        <f>IF($A$6="TOG",_xlfn.IFNA(VLOOKUP(CONCATENATE($B35,"GNS"),'Data new Region'!$E:$AC,Q$8,FALSE),0),IF(OR($A$6="GNS",$A$6="SAL",$A$6="COM",$A$6="SCG"),"x",_xlfn.IFNA(VLOOKUP(CONCATENATE($B35,$A$6),'Data new Region'!$E:$AC,Q$8,FALSE),0)))</f>
        <v>1</v>
      </c>
      <c r="R35" s="189">
        <f>IF($A$6="TOG",_xlfn.IFNA(VLOOKUP(CONCATENATE($B35,"GNS"),'Data new Region'!$E:$AC,R$8,FALSE),0),IF(OR($A$6="GNS",$A$6="SAL",$A$6="COM",$A$6="SCG"),"x",_xlfn.IFNA(VLOOKUP(CONCATENATE($B35,$A$6),'Data new Region'!$E:$AC,R$8,FALSE),0)))</f>
        <v>1</v>
      </c>
      <c r="S35" s="189">
        <f>IF($A$6="TOG",_xlfn.IFNA(VLOOKUP(CONCATENATE($B35,"GNS"),'Data new Region'!$E:$AC,S$8,FALSE),0),IF(OR($A$6="GNS",$A$6="SAL",$A$6="COM",$A$6="SCG"),"x",_xlfn.IFNA(VLOOKUP(CONCATENATE($B35,$A$6),'Data new Region'!$E:$AC,S$8,FALSE),0)))</f>
        <v>0</v>
      </c>
      <c r="T35" s="189">
        <f>IF($A$6="TOG",_xlfn.IFNA(VLOOKUP(CONCATENATE($B35,"GNS"),'Data new Region'!$E:$AC,T$8,FALSE),0),IF(OR($A$6="GNS",$A$6="SAL",$A$6="COM",$A$6="SCG"),"x",_xlfn.IFNA(VLOOKUP(CONCATENATE($B35,$A$6),'Data new Region'!$E:$AC,T$8,FALSE),0)))</f>
        <v>0</v>
      </c>
      <c r="U35" s="189">
        <f>IF($A$6="TOG",_xlfn.IFNA(VLOOKUP(CONCATENATE($B35,"GNS"),'Data new Region'!$E:$AC,U$8,FALSE),0),IF(OR($A$6="GNS",$A$6="SAL",$A$6="COM",$A$6="SCG"),"x",_xlfn.IFNA(VLOOKUP(CONCATENATE($B35,$A$6),'Data new Region'!$E:$AC,U$8,FALSE),0)))</f>
        <v>1</v>
      </c>
      <c r="V35" s="189">
        <f>IF($A$6="TOG",_xlfn.IFNA(VLOOKUP(CONCATENATE($B35,"GNS"),'Data new Region'!$E:$AC,V$8,FALSE),0),IF(OR($A$6="GNS",$A$6="SAL",$A$6="COM",$A$6="SCG"),"x",_xlfn.IFNA(VLOOKUP(CONCATENATE($B35,$A$6),'Data new Region'!$E:$AC,V$8,FALSE),0)))</f>
        <v>1</v>
      </c>
      <c r="W35" s="189">
        <f>IF($A$6="TOG",_xlfn.IFNA(VLOOKUP(CONCATENATE($B35,"GNS"),'Data new Region'!$E:$AC,W$8,FALSE),0),IF(OR($A$6="GNS",$A$6="SAL",$A$6="COM",$A$6="SCG"),"x",_xlfn.IFNA(VLOOKUP(CONCATENATE($B35,$A$6),'Data new Region'!$E:$AC,W$8,FALSE),0)))</f>
        <v>0</v>
      </c>
      <c r="X35" s="189">
        <f>IF($A$6="TOG",_xlfn.IFNA(VLOOKUP(CONCATENATE($B35,"GNS"),'Data new Region'!$E:$AC,X$8,FALSE),0),IF(OR($A$6="GNS",$A$6="SAL",$A$6="COM",$A$6="SCG"),"x",_xlfn.IFNA(VLOOKUP(CONCATENATE($B35,$A$6),'Data new Region'!$E:$AC,X$8,FALSE),0)))</f>
        <v>0</v>
      </c>
      <c r="Y35" s="189">
        <f>IF($A$6="TOG",_xlfn.IFNA(VLOOKUP(CONCATENATE($B35,"GNS"),'Data new Region'!$E:$AC,Y$8,FALSE),0),IF(OR($A$6="GNS",$A$6="SAL",$A$6="COM",$A$6="SCG"),"x",_xlfn.IFNA(VLOOKUP(CONCATENATE($B35,$A$6),'Data new Region'!$E:$AC,Y$8,FALSE),0)))</f>
        <v>0</v>
      </c>
      <c r="Z35" s="189">
        <f>IF($A$6="TOG",_xlfn.IFNA(VLOOKUP(CONCATENATE($B35,"GNS"),'Data new Region'!$E:$AC,Z$8,FALSE),0),IF(OR($A$6="GNS",$A$6="SAL",$A$6="COM",$A$6="SCG"),"x",_xlfn.IFNA(VLOOKUP(CONCATENATE($B35,$A$6),'Data new Region'!$E:$AC,Z$8,FALSE),0)))</f>
        <v>0</v>
      </c>
      <c r="AA35" s="189">
        <f>IF($A$6="TOG",_xlfn.IFNA(VLOOKUP(CONCATENATE($B35,"GNS"),'Data new Region'!$E:$AC,AA$8,FALSE),0),IF(OR($A$6="GNS",$A$6="SAL",$A$6="COM",$A$6="SCG"),"x",_xlfn.IFNA(VLOOKUP(CONCATENATE($B35,$A$6),'Data new Region'!$E:$AC,AA$8,FALSE),0)))</f>
        <v>0</v>
      </c>
      <c r="AB35" s="190">
        <f>IF($A$6="TOG",_xlfn.IFNA(VLOOKUP(CONCATENATE($B35,"GNS"),'Data new Region'!$E:$AD,AB$8,FALSE),0),IF(OR($A$6="GNS",$A$6="SAL",$A$6="COM",$A$6="SCG"),"x",_xlfn.IFNA(VLOOKUP(CONCATENATE($B35,$A$6),'Data new Region'!$E:$AD,AB$8,FALSE),0)))</f>
        <v>0</v>
      </c>
    </row>
    <row r="36" spans="1:28" ht="16.2" x14ac:dyDescent="0.3">
      <c r="B36" s="273">
        <v>4</v>
      </c>
      <c r="C36" s="193" t="s">
        <v>1476</v>
      </c>
      <c r="D36" s="207">
        <f>IF($A$6="PDS","x",_xlfn.IFNA(VLOOKUP(CONCATENATE($B36,$A$6),'Data new Region'!$E:$X,D$8,FALSE),0))</f>
        <v>0</v>
      </c>
      <c r="E36" s="189">
        <f>IF($A$6="PDS","x",_xlfn.IFNA(VLOOKUP(CONCATENATE($B36,$A$6),'Data new Region'!$E:$X,E$8,FALSE),0))</f>
        <v>0</v>
      </c>
      <c r="F36" s="189">
        <f>IF($A$6="PDS","x",_xlfn.IFNA(VLOOKUP(CONCATENATE($B36,$A$6),'Data new Region'!$E:$X,F$8,FALSE),0))</f>
        <v>0</v>
      </c>
      <c r="G36" s="189">
        <f>IF($A$6="PDS","x",_xlfn.IFNA(VLOOKUP(CONCATENATE($B36,$A$6),'Data new Region'!$E:$X,G$8,FALSE),0))</f>
        <v>0</v>
      </c>
      <c r="H36" s="189">
        <f>IF($A$6="PDS","x",_xlfn.IFNA(VLOOKUP(CONCATENATE($B36,$A$6),'Data new Region'!$E:$X,H$8,FALSE),0))</f>
        <v>0</v>
      </c>
      <c r="I36" s="189">
        <f>IF($A$6="PDS","x",_xlfn.IFNA(VLOOKUP(CONCATENATE($B36,$A$6),'Data new Region'!$E:$X,I$8,FALSE),0))</f>
        <v>0</v>
      </c>
      <c r="J36" s="189">
        <f>IF($A$6="PDS","x",_xlfn.IFNA(VLOOKUP(CONCATENATE($B36,$A$6),'Data new Region'!$E:$X,J$8,FALSE),0))</f>
        <v>0</v>
      </c>
      <c r="K36" s="189">
        <f>IF($A$6="TOG",_xlfn.IFNA(VLOOKUP(CONCATENATE($B36,"GNS"),'Data new Region'!$E:$AC,K$8,FALSE),0),IF(OR($A$6="GNS",$A$6="SAL",$A$6="COM",$A$6="SCG"),"x",_xlfn.IFNA(VLOOKUP(CONCATENATE($B36,$A$6),'Data new Region'!$E:$AC,K$8,FALSE),0)))</f>
        <v>0</v>
      </c>
      <c r="L36" s="189">
        <f>IF($A$6="TOG",_xlfn.IFNA(VLOOKUP(CONCATENATE($B36,"GNS"),'Data new Region'!$E:$AC,L$8,FALSE),0),IF(OR($A$6="GNS",$A$6="SAL",$A$6="COM",$A$6="SCG"),"x",_xlfn.IFNA(VLOOKUP(CONCATENATE($B36,$A$6),'Data new Region'!$E:$AC,L$8,FALSE),0)))</f>
        <v>0</v>
      </c>
      <c r="M36" s="189">
        <f>IF($A$6="TOG",_xlfn.IFNA(VLOOKUP(CONCATENATE($B36,"GNS"),'Data new Region'!$E:$AC,M$8,FALSE),0),IF(OR($A$6="GNS",$A$6="SAL",$A$6="COM",$A$6="SCG"),"x",_xlfn.IFNA(VLOOKUP(CONCATENATE($B36,$A$6),'Data new Region'!$E:$AC,M$8,FALSE),0)))</f>
        <v>0</v>
      </c>
      <c r="N36" s="189">
        <f>IF($A$6="TOG",_xlfn.IFNA(VLOOKUP(CONCATENATE($B36,"GNS"),'Data new Region'!$E:$AC,N$8,FALSE),0),IF(OR($A$6="GNS",$A$6="SAL",$A$6="COM",$A$6="SCG"),"x",_xlfn.IFNA(VLOOKUP(CONCATENATE($B36,$A$6),'Data new Region'!$E:$AC,N$8,FALSE),0)))</f>
        <v>0</v>
      </c>
      <c r="O36" s="189">
        <f>IF($A$6="TOG",_xlfn.IFNA(VLOOKUP(CONCATENATE($B36,"GNS"),'Data new Region'!$E:$AC,O$8,FALSE),0),IF(OR($A$6="GNS",$A$6="SAL",$A$6="COM",$A$6="SCG"),"x",_xlfn.IFNA(VLOOKUP(CONCATENATE($B36,$A$6),'Data new Region'!$E:$AC,O$8,FALSE),0)))</f>
        <v>0</v>
      </c>
      <c r="P36" s="189">
        <f>IF($A$6="TOG",_xlfn.IFNA(VLOOKUP(CONCATENATE($B36,"GNS"),'Data new Region'!$E:$AC,P$8,FALSE),0),IF(OR($A$6="GNS",$A$6="SAL",$A$6="COM",$A$6="SCG"),"x",_xlfn.IFNA(VLOOKUP(CONCATENATE($B36,$A$6),'Data new Region'!$E:$AC,P$8,FALSE),0)))</f>
        <v>0</v>
      </c>
      <c r="Q36" s="189">
        <f>IF($A$6="TOG",_xlfn.IFNA(VLOOKUP(CONCATENATE($B36,"GNS"),'Data new Region'!$E:$AC,Q$8,FALSE),0),IF(OR($A$6="GNS",$A$6="SAL",$A$6="COM",$A$6="SCG"),"x",_xlfn.IFNA(VLOOKUP(CONCATENATE($B36,$A$6),'Data new Region'!$E:$AC,Q$8,FALSE),0)))</f>
        <v>0</v>
      </c>
      <c r="R36" s="189">
        <f>IF($A$6="TOG",_xlfn.IFNA(VLOOKUP(CONCATENATE($B36,"GNS"),'Data new Region'!$E:$AC,R$8,FALSE),0),IF(OR($A$6="GNS",$A$6="SAL",$A$6="COM",$A$6="SCG"),"x",_xlfn.IFNA(VLOOKUP(CONCATENATE($B36,$A$6),'Data new Region'!$E:$AC,R$8,FALSE),0)))</f>
        <v>0</v>
      </c>
      <c r="S36" s="189">
        <f>IF($A$6="TOG",_xlfn.IFNA(VLOOKUP(CONCATENATE($B36,"GNS"),'Data new Region'!$E:$AC,S$8,FALSE),0),IF(OR($A$6="GNS",$A$6="SAL",$A$6="COM",$A$6="SCG"),"x",_xlfn.IFNA(VLOOKUP(CONCATENATE($B36,$A$6),'Data new Region'!$E:$AC,S$8,FALSE),0)))</f>
        <v>0</v>
      </c>
      <c r="T36" s="189">
        <f>IF($A$6="TOG",_xlfn.IFNA(VLOOKUP(CONCATENATE($B36,"GNS"),'Data new Region'!$E:$AC,T$8,FALSE),0),IF(OR($A$6="GNS",$A$6="SAL",$A$6="COM",$A$6="SCG"),"x",_xlfn.IFNA(VLOOKUP(CONCATENATE($B36,$A$6),'Data new Region'!$E:$AC,T$8,FALSE),0)))</f>
        <v>0</v>
      </c>
      <c r="U36" s="189">
        <f>IF($A$6="TOG",_xlfn.IFNA(VLOOKUP(CONCATENATE($B36,"GNS"),'Data new Region'!$E:$AC,U$8,FALSE),0),IF(OR($A$6="GNS",$A$6="SAL",$A$6="COM",$A$6="SCG"),"x",_xlfn.IFNA(VLOOKUP(CONCATENATE($B36,$A$6),'Data new Region'!$E:$AC,U$8,FALSE),0)))</f>
        <v>0</v>
      </c>
      <c r="V36" s="189">
        <f>IF($A$6="TOG",_xlfn.IFNA(VLOOKUP(CONCATENATE($B36,"GNS"),'Data new Region'!$E:$AC,V$8,FALSE),0),IF(OR($A$6="GNS",$A$6="SAL",$A$6="COM",$A$6="SCG"),"x",_xlfn.IFNA(VLOOKUP(CONCATENATE($B36,$A$6),'Data new Region'!$E:$AC,V$8,FALSE),0)))</f>
        <v>0</v>
      </c>
      <c r="W36" s="189">
        <f>IF($A$6="TOG",_xlfn.IFNA(VLOOKUP(CONCATENATE($B36,"GNS"),'Data new Region'!$E:$AC,W$8,FALSE),0),IF(OR($A$6="GNS",$A$6="SAL",$A$6="COM",$A$6="SCG"),"x",_xlfn.IFNA(VLOOKUP(CONCATENATE($B36,$A$6),'Data new Region'!$E:$AC,W$8,FALSE),0)))</f>
        <v>0</v>
      </c>
      <c r="X36" s="189">
        <f>IF($A$6="TOG",_xlfn.IFNA(VLOOKUP(CONCATENATE($B36,"GNS"),'Data new Region'!$E:$AC,X$8,FALSE),0),IF(OR($A$6="GNS",$A$6="SAL",$A$6="COM",$A$6="SCG"),"x",_xlfn.IFNA(VLOOKUP(CONCATENATE($B36,$A$6),'Data new Region'!$E:$AC,X$8,FALSE),0)))</f>
        <v>0</v>
      </c>
      <c r="Y36" s="189">
        <f>IF($A$6="TOG",_xlfn.IFNA(VLOOKUP(CONCATENATE($B36,"GNS"),'Data new Region'!$E:$AC,Y$8,FALSE),0),IF(OR($A$6="GNS",$A$6="SAL",$A$6="COM",$A$6="SCG"),"x",_xlfn.IFNA(VLOOKUP(CONCATENATE($B36,$A$6),'Data new Region'!$E:$AC,Y$8,FALSE),0)))</f>
        <v>0</v>
      </c>
      <c r="Z36" s="189">
        <f>IF($A$6="TOG",_xlfn.IFNA(VLOOKUP(CONCATENATE($B36,"GNS"),'Data new Region'!$E:$AC,Z$8,FALSE),0),IF(OR($A$6="GNS",$A$6="SAL",$A$6="COM",$A$6="SCG"),"x",_xlfn.IFNA(VLOOKUP(CONCATENATE($B36,$A$6),'Data new Region'!$E:$AC,Z$8,FALSE),0)))</f>
        <v>0</v>
      </c>
      <c r="AA36" s="189">
        <f>IF($A$6="TOG",_xlfn.IFNA(VLOOKUP(CONCATENATE($B36,"GNS"),'Data new Region'!$E:$AC,AA$8,FALSE),0),IF(OR($A$6="GNS",$A$6="SAL",$A$6="COM",$A$6="SCG"),"x",_xlfn.IFNA(VLOOKUP(CONCATENATE($B36,$A$6),'Data new Region'!$E:$AC,AA$8,FALSE),0)))</f>
        <v>0</v>
      </c>
      <c r="AB36" s="190">
        <f>IF($A$6="TOG",_xlfn.IFNA(VLOOKUP(CONCATENATE($B36,"GNS"),'Data new Region'!$E:$AD,AB$8,FALSE),0),IF(OR($A$6="GNS",$A$6="SAL",$A$6="COM",$A$6="SCG"),"x",_xlfn.IFNA(VLOOKUP(CONCATENATE($B36,$A$6),'Data new Region'!$E:$AD,AB$8,FALSE),0)))</f>
        <v>0</v>
      </c>
    </row>
    <row r="37" spans="1:28" ht="18" x14ac:dyDescent="0.3">
      <c r="B37" s="273">
        <v>6</v>
      </c>
      <c r="C37" s="194" t="s">
        <v>4675</v>
      </c>
      <c r="D37" s="208">
        <f>IF($A$6="PDS","x",_xlfn.IFNA(VLOOKUP(CONCATENATE($B37,$A$6),'Data new Region'!$E:$X,D$8,FALSE),0))</f>
        <v>0</v>
      </c>
      <c r="E37" s="111">
        <f>IF($A$6="PDS","x",_xlfn.IFNA(VLOOKUP(CONCATENATE($B37,$A$6),'Data new Region'!$E:$X,E$8,FALSE),0))</f>
        <v>0</v>
      </c>
      <c r="F37" s="111">
        <f>IF($A$6="PDS","x",_xlfn.IFNA(VLOOKUP(CONCATENATE($B37,$A$6),'Data new Region'!$E:$X,F$8,FALSE),0))</f>
        <v>0</v>
      </c>
      <c r="G37" s="111">
        <f>IF($A$6="PDS","x",_xlfn.IFNA(VLOOKUP(CONCATENATE($B37,$A$6),'Data new Region'!$E:$X,G$8,FALSE),0))</f>
        <v>0</v>
      </c>
      <c r="H37" s="111">
        <f>IF($A$6="PDS","x",_xlfn.IFNA(VLOOKUP(CONCATENATE($B37,$A$6),'Data new Region'!$E:$X,H$8,FALSE),0))</f>
        <v>0</v>
      </c>
      <c r="I37" s="111">
        <f>IF($A$6="PDS","x",_xlfn.IFNA(VLOOKUP(CONCATENATE($B37,$A$6),'Data new Region'!$E:$X,I$8,FALSE),0))</f>
        <v>0</v>
      </c>
      <c r="J37" s="111">
        <f>IF($A$6="PDS","x",_xlfn.IFNA(VLOOKUP(CONCATENATE($B37,$A$6),'Data new Region'!$E:$X,J$8,FALSE),0))</f>
        <v>0</v>
      </c>
      <c r="K37" s="111">
        <f>IF($A$6="TOG",_xlfn.IFNA(VLOOKUP(CONCATENATE($B37,"GNS"),'Data new Region'!$E:$AC,K$8,FALSE),0),IF(OR($A$6="GNS",$A$6="SAL",$A$6="COM",$A$6="SCG"),"x",_xlfn.IFNA(VLOOKUP(CONCATENATE($B37,$A$6),'Data new Region'!$E:$AC,K$8,FALSE),0)))</f>
        <v>0</v>
      </c>
      <c r="L37" s="111">
        <f>IF($A$6="TOG",_xlfn.IFNA(VLOOKUP(CONCATENATE($B37,"GNS"),'Data new Region'!$E:$AC,L$8,FALSE),0),IF(OR($A$6="GNS",$A$6="SAL",$A$6="COM",$A$6="SCG"),"x",_xlfn.IFNA(VLOOKUP(CONCATENATE($B37,$A$6),'Data new Region'!$E:$AC,L$8,FALSE),0)))</f>
        <v>0</v>
      </c>
      <c r="M37" s="111">
        <f>IF($A$6="TOG",_xlfn.IFNA(VLOOKUP(CONCATENATE($B37,"GNS"),'Data new Region'!$E:$AC,M$8,FALSE),0),IF(OR($A$6="GNS",$A$6="SAL",$A$6="COM",$A$6="SCG"),"x",_xlfn.IFNA(VLOOKUP(CONCATENATE($B37,$A$6),'Data new Region'!$E:$AC,M$8,FALSE),0)))</f>
        <v>0</v>
      </c>
      <c r="N37" s="111">
        <f>IF($A$6="TOG",_xlfn.IFNA(VLOOKUP(CONCATENATE($B37,"GNS"),'Data new Region'!$E:$AC,N$8,FALSE),0),IF(OR($A$6="GNS",$A$6="SAL",$A$6="COM",$A$6="SCG"),"x",_xlfn.IFNA(VLOOKUP(CONCATENATE($B37,$A$6),'Data new Region'!$E:$AC,N$8,FALSE),0)))</f>
        <v>0</v>
      </c>
      <c r="O37" s="111">
        <f>IF($A$6="TOG",_xlfn.IFNA(VLOOKUP(CONCATENATE($B37,"GNS"),'Data new Region'!$E:$AC,O$8,FALSE),0),IF(OR($A$6="GNS",$A$6="SAL",$A$6="COM",$A$6="SCG"),"x",_xlfn.IFNA(VLOOKUP(CONCATENATE($B37,$A$6),'Data new Region'!$E:$AC,O$8,FALSE),0)))</f>
        <v>0</v>
      </c>
      <c r="P37" s="111">
        <f>IF($A$6="TOG",_xlfn.IFNA(VLOOKUP(CONCATENATE($B37,"GNS"),'Data new Region'!$E:$AC,P$8,FALSE),0),IF(OR($A$6="GNS",$A$6="SAL",$A$6="COM",$A$6="SCG"),"x",_xlfn.IFNA(VLOOKUP(CONCATENATE($B37,$A$6),'Data new Region'!$E:$AC,P$8,FALSE),0)))</f>
        <v>0</v>
      </c>
      <c r="Q37" s="111">
        <f>IF($A$6="TOG",_xlfn.IFNA(VLOOKUP(CONCATENATE($B37,"GNS"),'Data new Region'!$E:$AC,Q$8,FALSE),0),IF(OR($A$6="GNS",$A$6="SAL",$A$6="COM",$A$6="SCG"),"x",_xlfn.IFNA(VLOOKUP(CONCATENATE($B37,$A$6),'Data new Region'!$E:$AC,Q$8,FALSE),0)))</f>
        <v>0</v>
      </c>
      <c r="R37" s="111">
        <f>IF($A$6="TOG",_xlfn.IFNA(VLOOKUP(CONCATENATE($B37,"GNS"),'Data new Region'!$E:$AC,R$8,FALSE),0),IF(OR($A$6="GNS",$A$6="SAL",$A$6="COM",$A$6="SCG"),"x",_xlfn.IFNA(VLOOKUP(CONCATENATE($B37,$A$6),'Data new Region'!$E:$AC,R$8,FALSE),0)))</f>
        <v>0</v>
      </c>
      <c r="S37" s="111">
        <f>IF($A$6="TOG",_xlfn.IFNA(VLOOKUP(CONCATENATE($B37,"GNS"),'Data new Region'!$E:$AC,S$8,FALSE),0),IF(OR($A$6="GNS",$A$6="SAL",$A$6="COM",$A$6="SCG"),"x",_xlfn.IFNA(VLOOKUP(CONCATENATE($B37,$A$6),'Data new Region'!$E:$AC,S$8,FALSE),0)))</f>
        <v>0</v>
      </c>
      <c r="T37" s="111">
        <f>IF($A$6="TOG",_xlfn.IFNA(VLOOKUP(CONCATENATE($B37,"GNS"),'Data new Region'!$E:$AC,T$8,FALSE),0),IF(OR($A$6="GNS",$A$6="SAL",$A$6="COM",$A$6="SCG"),"x",_xlfn.IFNA(VLOOKUP(CONCATENATE($B37,$A$6),'Data new Region'!$E:$AC,T$8,FALSE),0)))</f>
        <v>0</v>
      </c>
      <c r="U37" s="111">
        <f>IF($A$6="TOG",_xlfn.IFNA(VLOOKUP(CONCATENATE($B37,"GNS"),'Data new Region'!$E:$AC,U$8,FALSE),0),IF(OR($A$6="GNS",$A$6="SAL",$A$6="COM",$A$6="SCG"),"x",_xlfn.IFNA(VLOOKUP(CONCATENATE($B37,$A$6),'Data new Region'!$E:$AC,U$8,FALSE),0)))</f>
        <v>0</v>
      </c>
      <c r="V37" s="111">
        <f>IF($A$6="TOG",_xlfn.IFNA(VLOOKUP(CONCATENATE($B37,"GNS"),'Data new Region'!$E:$AC,V$8,FALSE),0),IF(OR($A$6="GNS",$A$6="SAL",$A$6="COM",$A$6="SCG"),"x",_xlfn.IFNA(VLOOKUP(CONCATENATE($B37,$A$6),'Data new Region'!$E:$AC,V$8,FALSE),0)))</f>
        <v>0</v>
      </c>
      <c r="W37" s="111">
        <f>IF($A$6="TOG",_xlfn.IFNA(VLOOKUP(CONCATENATE($B37,"GNS"),'Data new Region'!$E:$AC,W$8,FALSE),0),IF(OR($A$6="GNS",$A$6="SAL",$A$6="COM",$A$6="SCG"),"x",_xlfn.IFNA(VLOOKUP(CONCATENATE($B37,$A$6),'Data new Region'!$E:$AC,W$8,FALSE),0)))</f>
        <v>0</v>
      </c>
      <c r="X37" s="111">
        <f>IF($A$6="TOG",_xlfn.IFNA(VLOOKUP(CONCATENATE($B37,"GNS"),'Data new Region'!$E:$AC,X$8,FALSE),0),IF(OR($A$6="GNS",$A$6="SAL",$A$6="COM",$A$6="SCG"),"x",_xlfn.IFNA(VLOOKUP(CONCATENATE($B37,$A$6),'Data new Region'!$E:$AC,X$8,FALSE),0)))</f>
        <v>0</v>
      </c>
      <c r="Y37" s="111">
        <f>IF($A$6="TOG",_xlfn.IFNA(VLOOKUP(CONCATENATE($B37,"GNS"),'Data new Region'!$E:$AC,Y$8,FALSE),0),IF(OR($A$6="GNS",$A$6="SAL",$A$6="COM",$A$6="SCG"),"x",_xlfn.IFNA(VLOOKUP(CONCATENATE($B37,$A$6),'Data new Region'!$E:$AC,Y$8,FALSE),0)))</f>
        <v>0</v>
      </c>
      <c r="Z37" s="111">
        <f>IF($A$6="TOG",_xlfn.IFNA(VLOOKUP(CONCATENATE($B37,"GNS"),'Data new Region'!$E:$AC,Z$8,FALSE),0),IF(OR($A$6="GNS",$A$6="SAL",$A$6="COM",$A$6="SCG"),"x",_xlfn.IFNA(VLOOKUP(CONCATENATE($B37,$A$6),'Data new Region'!$E:$AC,Z$8,FALSE),0)))</f>
        <v>0</v>
      </c>
      <c r="AA37" s="111">
        <f>IF($A$6="TOG",_xlfn.IFNA(VLOOKUP(CONCATENATE($B37,"GNS"),'Data new Region'!$E:$AC,AA$8,FALSE),0),IF(OR($A$6="GNS",$A$6="SAL",$A$6="COM",$A$6="SCG"),"x",_xlfn.IFNA(VLOOKUP(CONCATENATE($B37,$A$6),'Data new Region'!$E:$AC,AA$8,FALSE),0)))</f>
        <v>0</v>
      </c>
      <c r="AB37" s="191">
        <f>IF($A$6="TOG",_xlfn.IFNA(VLOOKUP(CONCATENATE($B37,"GNS"),'Data new Region'!$E:$AD,AB$8,FALSE),0),IF(OR($A$6="GNS",$A$6="SAL",$A$6="COM",$A$6="SCG"),"x",_xlfn.IFNA(VLOOKUP(CONCATENATE($B37,$A$6),'Data new Region'!$E:$AD,AB$8,FALSE),0)))</f>
        <v>1</v>
      </c>
    </row>
    <row r="39" spans="1:28" s="79" customFormat="1" ht="15.6" x14ac:dyDescent="0.3">
      <c r="A39" s="256"/>
      <c r="B39" s="256"/>
      <c r="C39" s="241" t="s">
        <v>541</v>
      </c>
    </row>
    <row r="40" spans="1:28" s="79" customFormat="1" ht="15.6" x14ac:dyDescent="0.3">
      <c r="A40" s="256"/>
      <c r="B40" s="256"/>
      <c r="C40" s="242" t="s">
        <v>4328</v>
      </c>
    </row>
    <row r="41" spans="1:28" s="79" customFormat="1" ht="15.6" x14ac:dyDescent="0.3">
      <c r="A41" s="256"/>
      <c r="B41" s="256"/>
      <c r="C41" s="243" t="s">
        <v>4329</v>
      </c>
    </row>
    <row r="42" spans="1:28" s="79" customFormat="1" ht="15.6" x14ac:dyDescent="0.3">
      <c r="A42" s="256"/>
      <c r="B42" s="256"/>
      <c r="C42" s="242" t="s">
        <v>4330</v>
      </c>
    </row>
    <row r="43" spans="1:28" s="79" customFormat="1" ht="15.6" x14ac:dyDescent="0.3">
      <c r="A43" s="256"/>
      <c r="B43" s="256"/>
      <c r="C43" s="242" t="s">
        <v>4331</v>
      </c>
    </row>
    <row r="44" spans="1:28" s="79" customFormat="1" ht="15.6" x14ac:dyDescent="0.3">
      <c r="A44" s="256"/>
      <c r="B44" s="256"/>
      <c r="C44" s="244" t="s">
        <v>4332</v>
      </c>
    </row>
    <row r="45" spans="1:28" s="79" customFormat="1" ht="15.6" x14ac:dyDescent="0.3">
      <c r="A45" s="256"/>
      <c r="B45" s="256"/>
      <c r="C45" s="283" t="s">
        <v>4676</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0658" r:id="rId4" name="Drop Down 2">
              <controlPr defaultSize="0" autoLine="0" autoPict="0">
                <anchor>
                  <from>
                    <xdr:col>2</xdr:col>
                    <xdr:colOff>60960</xdr:colOff>
                    <xdr:row>2</xdr:row>
                    <xdr:rowOff>190500</xdr:rowOff>
                  </from>
                  <to>
                    <xdr:col>2</xdr:col>
                    <xdr:colOff>2933700</xdr:colOff>
                    <xdr:row>5</xdr:row>
                    <xdr:rowOff>83820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pageSetUpPr autoPageBreaks="0"/>
  </sheetPr>
  <dimension ref="A1:L27"/>
  <sheetViews>
    <sheetView showGridLines="0" topLeftCell="C1" zoomScaleNormal="100" zoomScaleSheetLayoutView="100" workbookViewId="0">
      <selection activeCell="D7" sqref="D7"/>
    </sheetView>
  </sheetViews>
  <sheetFormatPr defaultColWidth="9.28515625" defaultRowHeight="16.2" x14ac:dyDescent="0.3"/>
  <cols>
    <col min="1" max="1" width="13.140625" style="11" hidden="1" customWidth="1"/>
    <col min="2" max="2" width="10.7109375" style="11" hidden="1" customWidth="1"/>
    <col min="3" max="3" width="59.42578125" style="239" customWidth="1"/>
    <col min="4" max="6" width="12.7109375" style="11" customWidth="1"/>
    <col min="7" max="7" width="12.7109375" style="12" customWidth="1"/>
    <col min="8" max="8" width="35.140625" style="12" customWidth="1"/>
    <col min="9" max="16384" width="9.28515625" style="12"/>
  </cols>
  <sheetData>
    <row r="1" spans="1:11" ht="17.399999999999999" x14ac:dyDescent="0.3">
      <c r="C1" s="132" t="s">
        <v>509</v>
      </c>
      <c r="D1" s="135"/>
      <c r="E1" s="133"/>
      <c r="F1" s="135"/>
      <c r="G1" s="136"/>
      <c r="H1" s="215" t="str">
        <f>Welcome!P1</f>
        <v>This is an NHS Education for Scotland Official Statistics release.</v>
      </c>
      <c r="J1" s="136"/>
      <c r="K1" s="136"/>
    </row>
    <row r="2" spans="1:11" ht="21.6" customHeight="1" x14ac:dyDescent="0.4">
      <c r="C2" s="130"/>
      <c r="D2" s="287" t="s">
        <v>5051</v>
      </c>
      <c r="E2" s="135"/>
      <c r="F2" s="135"/>
      <c r="G2" s="136"/>
      <c r="H2" s="134"/>
      <c r="I2" s="136"/>
      <c r="J2" s="136"/>
      <c r="K2" s="136"/>
    </row>
    <row r="3" spans="1:11" s="21" customFormat="1" ht="12" customHeight="1" x14ac:dyDescent="0.2">
      <c r="A3" s="13"/>
      <c r="B3" s="13"/>
      <c r="C3" s="131" t="s">
        <v>2307</v>
      </c>
      <c r="D3" s="13"/>
      <c r="E3" s="13"/>
      <c r="F3" s="13"/>
      <c r="H3" s="55"/>
      <c r="I3" s="55"/>
      <c r="J3" s="55"/>
      <c r="K3" s="55"/>
    </row>
    <row r="4" spans="1:11" ht="12.75" customHeight="1" x14ac:dyDescent="0.2">
      <c r="A4" s="11">
        <v>25</v>
      </c>
      <c r="B4" s="11" t="str">
        <f>VLOOKUP(Gender!A4,Lookups!$K$3:$M$30,3,FALSE)</f>
        <v>S2022</v>
      </c>
      <c r="C4" s="22"/>
      <c r="H4" s="56"/>
      <c r="I4" s="56"/>
      <c r="J4" s="56"/>
      <c r="K4" s="56"/>
    </row>
    <row r="5" spans="1:11" ht="12.75" customHeight="1" x14ac:dyDescent="0.2">
      <c r="A5" s="11">
        <v>1</v>
      </c>
      <c r="B5" s="11" t="str">
        <f>VLOOKUP(Gender!A5,Lookups!$A$2:$C$29,3,FALSE)</f>
        <v>P</v>
      </c>
      <c r="C5" s="15"/>
      <c r="D5" s="14"/>
      <c r="E5" s="14"/>
      <c r="F5" s="14"/>
      <c r="H5" s="57"/>
      <c r="I5" s="57"/>
      <c r="J5" s="56"/>
      <c r="K5" s="56"/>
    </row>
    <row r="6" spans="1:11" ht="12.75" customHeight="1" x14ac:dyDescent="0.2">
      <c r="C6" s="11"/>
      <c r="E6" s="14"/>
      <c r="F6" s="14"/>
      <c r="H6" s="57"/>
      <c r="I6" s="57"/>
      <c r="J6" s="56"/>
      <c r="K6" s="56"/>
    </row>
    <row r="7" spans="1:11" s="16" customFormat="1" ht="12.75" customHeight="1" x14ac:dyDescent="0.2">
      <c r="A7" s="14"/>
      <c r="B7" s="14"/>
      <c r="C7" s="14"/>
      <c r="E7" s="4"/>
      <c r="F7" s="14"/>
      <c r="H7" s="8"/>
      <c r="I7" s="58"/>
      <c r="J7" s="57"/>
      <c r="K7" s="57"/>
    </row>
    <row r="8" spans="1:11" s="16" customFormat="1" ht="12.75" customHeight="1" x14ac:dyDescent="0.2">
      <c r="A8" s="14"/>
      <c r="B8" s="14"/>
      <c r="C8" s="14"/>
      <c r="D8" s="14"/>
      <c r="E8" s="4"/>
      <c r="F8" s="14"/>
      <c r="H8" s="8"/>
      <c r="I8" s="58"/>
      <c r="J8" s="57"/>
      <c r="K8" s="57"/>
    </row>
    <row r="9" spans="1:11" s="20" customFormat="1" ht="30" customHeight="1" x14ac:dyDescent="0.3">
      <c r="A9" s="29"/>
      <c r="B9" s="29"/>
      <c r="C9" s="115"/>
      <c r="D9" s="116" t="s">
        <v>508</v>
      </c>
      <c r="E9" s="117" t="s">
        <v>503</v>
      </c>
      <c r="F9" s="117" t="s">
        <v>504</v>
      </c>
      <c r="G9" s="118" t="s">
        <v>3933</v>
      </c>
      <c r="H9" s="53"/>
      <c r="I9" s="54"/>
      <c r="J9" s="59"/>
      <c r="K9" s="59"/>
    </row>
    <row r="10" spans="1:11" s="20" customFormat="1" ht="15.6" hidden="1" x14ac:dyDescent="0.3">
      <c r="A10" s="29"/>
      <c r="B10" s="29"/>
      <c r="C10" s="115"/>
      <c r="D10" s="119">
        <v>2</v>
      </c>
      <c r="E10" s="119">
        <v>3</v>
      </c>
      <c r="F10" s="119">
        <v>4</v>
      </c>
      <c r="G10" s="118">
        <v>5</v>
      </c>
      <c r="H10" s="53"/>
      <c r="I10" s="54"/>
      <c r="J10" s="59"/>
      <c r="K10" s="59"/>
    </row>
    <row r="11" spans="1:11" s="19" customFormat="1" ht="15.6" x14ac:dyDescent="0.3">
      <c r="A11" s="19" t="s">
        <v>510</v>
      </c>
      <c r="B11" s="23" t="str">
        <f>CONCATENATE($B$4,$B$5)&amp;"ALL"</f>
        <v>S2022PALL</v>
      </c>
      <c r="C11" s="120" t="s">
        <v>505</v>
      </c>
      <c r="D11" s="121">
        <f>_xlfn.IFNA(VLOOKUP($B11,genddata,D$10,FALSE),0)</f>
        <v>3438</v>
      </c>
      <c r="E11" s="121">
        <f>_xlfn.IFNA(VLOOKUP($B11,genddata,E$10,FALSE),0)</f>
        <v>1555</v>
      </c>
      <c r="F11" s="121">
        <f>_xlfn.IFNA(VLOOKUP($B11,genddata,F$10,FALSE),0)</f>
        <v>1883</v>
      </c>
      <c r="G11" s="121">
        <f>_xlfn.IFNA(VLOOKUP($B11,genddata,G$10,FALSE),0)</f>
        <v>0</v>
      </c>
      <c r="H11" s="60"/>
      <c r="I11" s="59"/>
      <c r="J11" s="61"/>
      <c r="K11" s="61"/>
    </row>
    <row r="12" spans="1:11" s="19" customFormat="1" ht="17.399999999999999" x14ac:dyDescent="0.25">
      <c r="A12" s="19" t="s">
        <v>542</v>
      </c>
      <c r="B12" s="23" t="str">
        <f>CONCATENATE($B$4,$B$5,A12)</f>
        <v>S2022PTOG</v>
      </c>
      <c r="C12" s="122" t="s">
        <v>4115</v>
      </c>
      <c r="D12" s="123">
        <f>IF($A$4&gt;=13,_xlfn.IFNA(VLOOKUP($B13,genddata,D$10,FALSE),0),_xlfn.IFNA(VLOOKUP($B$12,genddata,D$10,FALSE),0))</f>
        <v>2791</v>
      </c>
      <c r="E12" s="123">
        <f>IF($A$4&gt;=13,_xlfn.IFNA(VLOOKUP($B13,genddata,E$10,FALSE),0),_xlfn.IFNA(VLOOKUP(B$12,genddata,E$10,FALSE),0))</f>
        <v>1323</v>
      </c>
      <c r="F12" s="123">
        <f>IF($A$4&gt;=13,_xlfn.IFNA(VLOOKUP($B13,genddata,F$10,FALSE),0),_xlfn.IFNA(VLOOKUP(B$12,genddata,F$10,FALSE),0))</f>
        <v>1468</v>
      </c>
      <c r="G12" s="123">
        <f>IF($A$4&gt;=13,_xlfn.IFNA(VLOOKUP($B13,genddata,G$10,FALSE),0),_xlfn.IFNA(VLOOKUP(B$12,genddata,G$10,FALSE),0))</f>
        <v>0</v>
      </c>
      <c r="H12" s="60"/>
      <c r="I12" s="59"/>
      <c r="J12" s="61"/>
      <c r="K12" s="61"/>
    </row>
    <row r="13" spans="1:11" s="19" customFormat="1" ht="17.399999999999999" x14ac:dyDescent="0.25">
      <c r="A13" s="19" t="s">
        <v>1634</v>
      </c>
      <c r="B13" s="23" t="str">
        <f>CONCATENATE($B$4,$B$5,A13)</f>
        <v>S2022PGNS</v>
      </c>
      <c r="C13" s="124" t="s">
        <v>4116</v>
      </c>
      <c r="D13" s="125" t="str">
        <f>IF($A$4&gt;=13,"x",_xlfn.IFNA(VLOOKUP($B13,genddata,D$10,FALSE),0))</f>
        <v>x</v>
      </c>
      <c r="E13" s="125" t="str">
        <f>IF($A$4&gt;=13,"x",_xlfn.IFNA(VLOOKUP($B13,genddata,E$10,FALSE),0))</f>
        <v>x</v>
      </c>
      <c r="F13" s="125" t="str">
        <f>IF($A$4&gt;=13,"x",_xlfn.IFNA(VLOOKUP($B13,genddata,F$10,FALSE),0))</f>
        <v>x</v>
      </c>
      <c r="G13" s="123">
        <f t="shared" ref="G13:G21" si="0">_xlfn.IFNA(VLOOKUP($B13,genddata,G$10,FALSE),0)</f>
        <v>0</v>
      </c>
      <c r="H13" s="60"/>
      <c r="I13" s="59"/>
      <c r="J13" s="61"/>
      <c r="K13" s="61"/>
    </row>
    <row r="14" spans="1:11" s="19" customFormat="1" ht="15" x14ac:dyDescent="0.25">
      <c r="A14" s="19" t="s">
        <v>1635</v>
      </c>
      <c r="B14" s="23" t="str">
        <f>CONCATENATE($B$4,$B$5)&amp;"GDP"</f>
        <v>S2022PGDP</v>
      </c>
      <c r="C14" s="126" t="s">
        <v>1770</v>
      </c>
      <c r="D14" s="123">
        <f t="shared" ref="D14:F16" si="1">_xlfn.IFNA(VLOOKUP($B14,genddata,D$10,FALSE),0)</f>
        <v>2581</v>
      </c>
      <c r="E14" s="123">
        <f t="shared" si="1"/>
        <v>1242</v>
      </c>
      <c r="F14" s="123">
        <f t="shared" si="1"/>
        <v>1339</v>
      </c>
      <c r="G14" s="123">
        <f t="shared" si="0"/>
        <v>0</v>
      </c>
      <c r="H14" s="60"/>
      <c r="I14" s="59"/>
      <c r="J14" s="61"/>
      <c r="K14" s="61"/>
    </row>
    <row r="15" spans="1:11" s="19" customFormat="1" ht="15" x14ac:dyDescent="0.25">
      <c r="A15" s="19" t="s">
        <v>1636</v>
      </c>
      <c r="B15" s="23" t="str">
        <f>CONCATENATE($B$4,$B$5)&amp;"ADP"</f>
        <v>S2022PADP</v>
      </c>
      <c r="C15" s="126" t="s">
        <v>1771</v>
      </c>
      <c r="D15" s="123">
        <f t="shared" si="1"/>
        <v>72</v>
      </c>
      <c r="E15" s="123">
        <f t="shared" si="1"/>
        <v>32</v>
      </c>
      <c r="F15" s="123">
        <f t="shared" si="1"/>
        <v>40</v>
      </c>
      <c r="G15" s="123">
        <f t="shared" si="0"/>
        <v>0</v>
      </c>
      <c r="H15" s="60"/>
      <c r="I15" s="59"/>
      <c r="J15" s="61"/>
      <c r="K15" s="61"/>
    </row>
    <row r="16" spans="1:11" s="19" customFormat="1" ht="15" x14ac:dyDescent="0.25">
      <c r="A16" s="19" t="s">
        <v>1637</v>
      </c>
      <c r="B16" s="23" t="str">
        <f>CONCATENATE($B$4,$B$5)&amp;"VDP"</f>
        <v>S2022PVDP</v>
      </c>
      <c r="C16" s="126" t="s">
        <v>1772</v>
      </c>
      <c r="D16" s="123">
        <f t="shared" si="1"/>
        <v>149</v>
      </c>
      <c r="E16" s="123">
        <f t="shared" si="1"/>
        <v>54</v>
      </c>
      <c r="F16" s="123">
        <f t="shared" si="1"/>
        <v>95</v>
      </c>
      <c r="G16" s="123">
        <f t="shared" si="0"/>
        <v>0</v>
      </c>
      <c r="H16" s="60"/>
      <c r="I16" s="59"/>
      <c r="J16" s="61"/>
      <c r="K16" s="61"/>
    </row>
    <row r="17" spans="1:12" s="19" customFormat="1" ht="17.399999999999999" x14ac:dyDescent="0.25">
      <c r="A17" s="19" t="s">
        <v>1638</v>
      </c>
      <c r="B17" s="23" t="str">
        <f>CONCATENATE($B$4,$B$5,A17)</f>
        <v>S2022PSAL</v>
      </c>
      <c r="C17" s="124" t="s">
        <v>4117</v>
      </c>
      <c r="D17" s="125" t="str">
        <f t="shared" ref="D17:F18" si="2">IF($A$4&gt;=13,"x",_xlfn.IFNA(VLOOKUP($B17,genddata,D$10,FALSE),0))</f>
        <v>x</v>
      </c>
      <c r="E17" s="125" t="str">
        <f t="shared" si="2"/>
        <v>x</v>
      </c>
      <c r="F17" s="125" t="str">
        <f t="shared" si="2"/>
        <v>x</v>
      </c>
      <c r="G17" s="123">
        <f t="shared" si="0"/>
        <v>0</v>
      </c>
      <c r="H17" s="60"/>
      <c r="I17" s="59"/>
      <c r="J17" s="61"/>
      <c r="K17" s="61"/>
    </row>
    <row r="18" spans="1:12" s="19" customFormat="1" ht="17.399999999999999" x14ac:dyDescent="0.25">
      <c r="A18" s="19" t="s">
        <v>1640</v>
      </c>
      <c r="B18" s="23" t="str">
        <f>CONCATENATE($B$4,$B$5,A18)</f>
        <v>S2022PCOM</v>
      </c>
      <c r="C18" s="122" t="s">
        <v>4118</v>
      </c>
      <c r="D18" s="125" t="str">
        <f t="shared" si="2"/>
        <v>x</v>
      </c>
      <c r="E18" s="125" t="str">
        <f t="shared" si="2"/>
        <v>x</v>
      </c>
      <c r="F18" s="125" t="str">
        <f t="shared" si="2"/>
        <v>x</v>
      </c>
      <c r="G18" s="123">
        <f t="shared" si="0"/>
        <v>0</v>
      </c>
      <c r="H18" s="60"/>
      <c r="I18" s="59"/>
      <c r="J18" s="61"/>
      <c r="K18" s="61"/>
    </row>
    <row r="19" spans="1:12" s="19" customFormat="1" ht="17.399999999999999" x14ac:dyDescent="0.25">
      <c r="A19" s="19" t="s">
        <v>1639</v>
      </c>
      <c r="B19" s="23" t="str">
        <f>CONCATENATE($B$4,$B$5)&amp;"HOS"</f>
        <v>S2022PHOS</v>
      </c>
      <c r="C19" s="127" t="s">
        <v>4119</v>
      </c>
      <c r="D19" s="123">
        <f>_xlfn.IFNA(VLOOKUP($B19,genddata,D$10,FALSE),0)</f>
        <v>375</v>
      </c>
      <c r="E19" s="123">
        <f>_xlfn.IFNA(VLOOKUP($B19,genddata,E$10,FALSE),0)</f>
        <v>170</v>
      </c>
      <c r="F19" s="123">
        <f>_xlfn.IFNA(VLOOKUP($B19,genddata,F$10,FALSE),0)</f>
        <v>205</v>
      </c>
      <c r="G19" s="123">
        <f t="shared" si="0"/>
        <v>0</v>
      </c>
      <c r="H19" s="60"/>
      <c r="I19" s="59"/>
      <c r="J19" s="61"/>
      <c r="K19" s="61"/>
    </row>
    <row r="20" spans="1:12" s="19" customFormat="1" ht="15" x14ac:dyDescent="0.25">
      <c r="A20" s="19" t="s">
        <v>523</v>
      </c>
      <c r="B20" s="23" t="str">
        <f>CONCATENATE($B$4,$B$5)&amp;"SCG"</f>
        <v>S2022PSCG</v>
      </c>
      <c r="C20" s="122" t="s">
        <v>1962</v>
      </c>
      <c r="D20" s="125" t="str">
        <f>IF($A$4&gt;=13,"x",_xlfn.IFNA(VLOOKUP($B20,genddata,D$10,FALSE),0))</f>
        <v>x</v>
      </c>
      <c r="E20" s="125" t="str">
        <f>IF($A$4&gt;=13,"x",_xlfn.IFNA(VLOOKUP($B20,genddata,E$10,FALSE),0))</f>
        <v>x</v>
      </c>
      <c r="F20" s="125" t="str">
        <f>IF($A$4&gt;=13,"x",_xlfn.IFNA(VLOOKUP($B20,genddata,F$10,FALSE),0))</f>
        <v>x</v>
      </c>
      <c r="G20" s="123">
        <f t="shared" si="0"/>
        <v>0</v>
      </c>
      <c r="H20" s="60"/>
      <c r="I20" s="59"/>
      <c r="J20" s="61"/>
      <c r="K20" s="61"/>
    </row>
    <row r="21" spans="1:12" s="19" customFormat="1" ht="17.399999999999999" x14ac:dyDescent="0.25">
      <c r="A21" s="19" t="s">
        <v>1963</v>
      </c>
      <c r="B21" s="23" t="str">
        <f>CONCATENATE($B$4,$B$5)&amp;"PDS"</f>
        <v>S2022PPDS</v>
      </c>
      <c r="C21" s="128" t="s">
        <v>4120</v>
      </c>
      <c r="D21" s="129">
        <f>_xlfn.IFNA(VLOOKUP($B21,genddata,D$10,FALSE),0)</f>
        <v>365</v>
      </c>
      <c r="E21" s="129">
        <f>_xlfn.IFNA(VLOOKUP($B21,genddata,E$10,FALSE),0)</f>
        <v>97</v>
      </c>
      <c r="F21" s="129">
        <f>_xlfn.IFNA(VLOOKUP($B21,genddata,F$10,FALSE),0)</f>
        <v>268</v>
      </c>
      <c r="G21" s="129">
        <f t="shared" si="0"/>
        <v>0</v>
      </c>
      <c r="H21" s="60"/>
      <c r="I21" s="59"/>
      <c r="J21" s="61"/>
      <c r="K21" s="61"/>
    </row>
    <row r="22" spans="1:12" s="19" customFormat="1" ht="12.6" x14ac:dyDescent="0.2">
      <c r="A22" s="18"/>
      <c r="B22" s="33"/>
      <c r="C22" s="29"/>
      <c r="D22" s="34"/>
      <c r="E22" s="34"/>
      <c r="F22" s="34"/>
      <c r="H22" s="61"/>
      <c r="I22" s="61"/>
      <c r="J22" s="61"/>
      <c r="K22" s="61"/>
    </row>
    <row r="23" spans="1:12" s="19" customFormat="1" ht="15.6" x14ac:dyDescent="0.3">
      <c r="A23" s="18"/>
      <c r="B23" s="18"/>
      <c r="C23" s="235" t="s">
        <v>541</v>
      </c>
      <c r="D23" s="18"/>
      <c r="E23" s="18"/>
      <c r="F23" s="18"/>
      <c r="H23" s="61"/>
      <c r="I23" s="61"/>
      <c r="J23" s="61"/>
      <c r="K23" s="61"/>
      <c r="L23" s="76"/>
    </row>
    <row r="24" spans="1:12" s="19" customFormat="1" ht="15.6" x14ac:dyDescent="0.3">
      <c r="A24" s="18"/>
      <c r="B24" s="18"/>
      <c r="C24" s="236" t="s">
        <v>4324</v>
      </c>
      <c r="D24" s="32"/>
      <c r="E24" s="32"/>
      <c r="F24" s="32"/>
      <c r="H24" s="61"/>
      <c r="I24" s="61"/>
      <c r="J24" s="61"/>
      <c r="K24" s="61"/>
    </row>
    <row r="25" spans="1:12" s="19" customFormat="1" ht="15.6" x14ac:dyDescent="0.3">
      <c r="A25" s="18"/>
      <c r="B25" s="18"/>
      <c r="C25" s="76" t="s">
        <v>4325</v>
      </c>
      <c r="D25" s="31"/>
      <c r="E25" s="31"/>
      <c r="F25" s="31"/>
      <c r="H25" s="61"/>
      <c r="I25" s="61"/>
      <c r="J25" s="61"/>
      <c r="K25" s="61"/>
    </row>
    <row r="26" spans="1:12" s="19" customFormat="1" ht="15.6" x14ac:dyDescent="0.3">
      <c r="A26" s="18"/>
      <c r="B26" s="18"/>
      <c r="C26" s="237" t="s">
        <v>4326</v>
      </c>
      <c r="D26" s="18"/>
      <c r="E26" s="18"/>
      <c r="F26" s="18"/>
      <c r="H26" s="61"/>
      <c r="I26" s="61"/>
      <c r="J26" s="61"/>
      <c r="K26" s="61"/>
    </row>
    <row r="27" spans="1:12" s="19" customFormat="1" ht="39" customHeight="1" x14ac:dyDescent="0.25">
      <c r="A27" s="18"/>
      <c r="B27" s="18"/>
      <c r="C27" s="294" t="s">
        <v>4327</v>
      </c>
      <c r="D27" s="294"/>
      <c r="E27" s="294"/>
      <c r="F27" s="294"/>
      <c r="G27" s="294"/>
    </row>
  </sheetData>
  <sheetProtection formatColumns="0" formatRows="0"/>
  <mergeCells count="1">
    <mergeCell ref="C27:G27"/>
  </mergeCells>
  <pageMargins left="0.39370078740157483" right="0.39370078740157483" top="0.39370078740157483" bottom="0.39370078740157483" header="0.39370078740157483" footer="0.39370078740157483"/>
  <pageSetup paperSize="9" scale="70" orientation="landscape" r:id="rId1"/>
  <headerFooter alignWithMargins="0"/>
  <ignoredErrors>
    <ignoredError sqref="D19:F20 G1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8609" r:id="rId4" name="Drop Down 1">
              <controlPr defaultSize="0" autoLine="0" autoPict="0">
                <anchor>
                  <from>
                    <xdr:col>2</xdr:col>
                    <xdr:colOff>91440</xdr:colOff>
                    <xdr:row>3</xdr:row>
                    <xdr:rowOff>53340</xdr:rowOff>
                  </from>
                  <to>
                    <xdr:col>2</xdr:col>
                    <xdr:colOff>2964180</xdr:colOff>
                    <xdr:row>5</xdr:row>
                    <xdr:rowOff>91440</xdr:rowOff>
                  </to>
                </anchor>
              </controlPr>
            </control>
          </mc:Choice>
        </mc:AlternateContent>
        <mc:AlternateContent xmlns:mc="http://schemas.openxmlformats.org/markup-compatibility/2006">
          <mc:Choice Requires="x14">
            <control shapeId="68610" r:id="rId5" name="Drop Down 2">
              <controlPr defaultSize="0" autoLine="0" autoPict="0">
                <anchor>
                  <from>
                    <xdr:col>2</xdr:col>
                    <xdr:colOff>68580</xdr:colOff>
                    <xdr:row>6</xdr:row>
                    <xdr:rowOff>15240</xdr:rowOff>
                  </from>
                  <to>
                    <xdr:col>2</xdr:col>
                    <xdr:colOff>2948940</xdr:colOff>
                    <xdr:row>8</xdr:row>
                    <xdr:rowOff>53340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autoPageBreaks="0" fitToPage="1"/>
  </sheetPr>
  <dimension ref="A1:AA38"/>
  <sheetViews>
    <sheetView showGridLines="0" zoomScaleNormal="100" workbookViewId="0">
      <pane xSplit="2" topLeftCell="C1" activePane="topRight" state="frozen"/>
      <selection activeCell="V11" sqref="V11"/>
      <selection pane="topRight" activeCell="B2" sqref="B2"/>
    </sheetView>
  </sheetViews>
  <sheetFormatPr defaultColWidth="9.28515625" defaultRowHeight="12.6" x14ac:dyDescent="0.2"/>
  <cols>
    <col min="1" max="1" width="12.7109375" style="251" hidden="1" customWidth="1"/>
    <col min="2" max="2" width="53.28515625" style="24" customWidth="1"/>
    <col min="3" max="26" width="13.7109375" style="24" customWidth="1"/>
    <col min="27" max="27" width="13.42578125" style="24" customWidth="1"/>
    <col min="28" max="16384" width="9.28515625" style="24"/>
  </cols>
  <sheetData>
    <row r="1" spans="1:27" ht="21" x14ac:dyDescent="0.4">
      <c r="B1" s="170" t="s">
        <v>1632</v>
      </c>
      <c r="D1" s="287" t="s">
        <v>5051</v>
      </c>
      <c r="F1" s="25"/>
      <c r="G1" s="25"/>
      <c r="H1" s="25"/>
      <c r="I1" s="25"/>
      <c r="L1" s="25"/>
      <c r="M1" s="25"/>
      <c r="V1" s="240" t="str">
        <f>Welcome!P1</f>
        <v>This is an NHS Education for Scotland Official Statistics release.</v>
      </c>
    </row>
    <row r="2" spans="1:27" ht="16.2" x14ac:dyDescent="0.3">
      <c r="B2" s="26"/>
      <c r="F2" s="25"/>
      <c r="G2" s="25"/>
      <c r="H2" s="25"/>
      <c r="I2" s="25"/>
      <c r="J2" s="25"/>
      <c r="K2" s="25"/>
      <c r="L2" s="25"/>
      <c r="M2" s="25"/>
      <c r="N2" s="25"/>
      <c r="O2" s="25"/>
      <c r="R2" s="25"/>
    </row>
    <row r="3" spans="1:27" ht="18" x14ac:dyDescent="0.25">
      <c r="B3" s="159" t="s">
        <v>4130</v>
      </c>
      <c r="C3" s="160"/>
      <c r="D3" s="160"/>
      <c r="E3" s="161"/>
      <c r="F3" s="161"/>
      <c r="G3" s="161"/>
      <c r="H3" s="161"/>
      <c r="I3" s="161"/>
      <c r="J3" s="161"/>
      <c r="K3" s="161"/>
      <c r="L3" s="161"/>
      <c r="M3" s="161"/>
      <c r="N3" s="161"/>
      <c r="O3" s="161"/>
      <c r="P3" s="161"/>
      <c r="Q3" s="161"/>
      <c r="R3" s="161"/>
      <c r="S3" s="161"/>
      <c r="T3" s="161"/>
      <c r="U3" s="161"/>
    </row>
    <row r="4" spans="1:27" ht="15" x14ac:dyDescent="0.25">
      <c r="B4" s="162"/>
      <c r="C4" s="161"/>
      <c r="D4" s="161"/>
      <c r="E4" s="161"/>
      <c r="F4" s="161"/>
      <c r="G4" s="161"/>
      <c r="H4" s="161"/>
      <c r="I4" s="161"/>
      <c r="J4" s="161"/>
      <c r="K4" s="161"/>
      <c r="L4" s="161"/>
      <c r="M4" s="161"/>
      <c r="N4" s="161"/>
      <c r="O4" s="161"/>
      <c r="P4" s="161"/>
      <c r="Q4" s="161"/>
      <c r="R4" s="161"/>
      <c r="S4" s="161"/>
      <c r="T4" s="161"/>
      <c r="U4" s="161"/>
    </row>
    <row r="5" spans="1:27" ht="15.6" x14ac:dyDescent="0.3">
      <c r="A5" s="251">
        <v>1</v>
      </c>
      <c r="B5" s="163"/>
      <c r="C5" s="164"/>
      <c r="D5" s="164"/>
      <c r="E5" s="164"/>
      <c r="F5" s="165"/>
      <c r="G5" s="164"/>
      <c r="H5" s="164"/>
      <c r="I5" s="164"/>
      <c r="J5" s="164"/>
      <c r="K5" s="164"/>
      <c r="L5" s="164"/>
      <c r="M5" s="164"/>
      <c r="N5" s="164"/>
      <c r="O5" s="164"/>
      <c r="P5" s="161"/>
      <c r="Q5" s="161"/>
      <c r="R5" s="161"/>
      <c r="S5" s="161"/>
      <c r="T5" s="161"/>
      <c r="U5" s="161"/>
    </row>
    <row r="6" spans="1:27" ht="15.6" x14ac:dyDescent="0.3">
      <c r="A6" s="251" t="str">
        <f>VLOOKUP(A5,Lookups!$A$2:$C$28,3,FALSE)</f>
        <v>P</v>
      </c>
      <c r="B6" s="163"/>
      <c r="C6" s="164"/>
      <c r="D6" s="164"/>
      <c r="E6" s="161"/>
      <c r="F6" s="161"/>
      <c r="G6" s="164"/>
      <c r="H6" s="164"/>
      <c r="I6" s="164"/>
      <c r="J6" s="164"/>
      <c r="K6" s="164"/>
      <c r="L6" s="164"/>
      <c r="M6" s="164"/>
      <c r="N6" s="164"/>
      <c r="O6" s="164"/>
      <c r="P6" s="161"/>
      <c r="Q6" s="161"/>
      <c r="R6" s="161"/>
      <c r="S6" s="161"/>
      <c r="T6" s="161"/>
      <c r="U6" s="161"/>
    </row>
    <row r="7" spans="1:27" ht="15.6" x14ac:dyDescent="0.3">
      <c r="B7" s="163"/>
      <c r="C7" s="164"/>
      <c r="D7" s="164"/>
      <c r="E7" s="164"/>
      <c r="F7" s="161"/>
      <c r="G7" s="164"/>
      <c r="H7" s="164"/>
      <c r="I7" s="164"/>
      <c r="J7" s="164"/>
      <c r="K7" s="164"/>
      <c r="L7" s="164"/>
      <c r="M7" s="164"/>
      <c r="N7" s="164"/>
      <c r="O7" s="164"/>
      <c r="P7" s="161"/>
      <c r="Q7" s="161"/>
      <c r="R7" s="161"/>
      <c r="S7" s="161"/>
      <c r="T7" s="161"/>
      <c r="U7" s="161"/>
    </row>
    <row r="8" spans="1:27" ht="15.6" x14ac:dyDescent="0.3">
      <c r="B8" s="163"/>
      <c r="C8" s="166">
        <v>2</v>
      </c>
      <c r="D8" s="166">
        <v>3</v>
      </c>
      <c r="E8" s="166">
        <v>4</v>
      </c>
      <c r="F8" s="166">
        <v>5</v>
      </c>
      <c r="G8" s="166">
        <v>6</v>
      </c>
      <c r="H8" s="166">
        <v>7</v>
      </c>
      <c r="I8" s="166">
        <v>8</v>
      </c>
      <c r="J8" s="166">
        <v>9</v>
      </c>
      <c r="K8" s="166">
        <v>10</v>
      </c>
      <c r="L8" s="166">
        <v>11</v>
      </c>
      <c r="M8" s="166">
        <v>12</v>
      </c>
      <c r="N8" s="166">
        <v>13</v>
      </c>
      <c r="O8" s="166">
        <v>14</v>
      </c>
      <c r="P8" s="166">
        <v>15</v>
      </c>
      <c r="Q8" s="166">
        <v>16</v>
      </c>
      <c r="R8" s="166">
        <v>17</v>
      </c>
      <c r="S8" s="166">
        <v>18</v>
      </c>
      <c r="T8" s="166">
        <v>19</v>
      </c>
      <c r="U8" s="166">
        <v>20</v>
      </c>
      <c r="V8" s="166">
        <v>21</v>
      </c>
      <c r="W8" s="166">
        <v>22</v>
      </c>
      <c r="X8" s="251">
        <v>23</v>
      </c>
      <c r="Y8" s="251">
        <v>24</v>
      </c>
      <c r="Z8" s="251">
        <v>25</v>
      </c>
      <c r="AA8" s="251">
        <v>26</v>
      </c>
    </row>
    <row r="9" spans="1:27" s="27" customFormat="1" ht="14.25" customHeight="1" x14ac:dyDescent="0.3">
      <c r="A9" s="275"/>
      <c r="B9" s="167"/>
      <c r="C9" s="113">
        <v>40451</v>
      </c>
      <c r="D9" s="113">
        <v>40633</v>
      </c>
      <c r="E9" s="113">
        <v>40816</v>
      </c>
      <c r="F9" s="113">
        <v>40999</v>
      </c>
      <c r="G9" s="113">
        <v>41182</v>
      </c>
      <c r="H9" s="113">
        <v>41364</v>
      </c>
      <c r="I9" s="113">
        <v>41547</v>
      </c>
      <c r="J9" s="113">
        <v>41729</v>
      </c>
      <c r="K9" s="113">
        <v>41912</v>
      </c>
      <c r="L9" s="113">
        <v>42094</v>
      </c>
      <c r="M9" s="113">
        <v>42277</v>
      </c>
      <c r="N9" s="113">
        <v>42460</v>
      </c>
      <c r="O9" s="113">
        <v>42643</v>
      </c>
      <c r="P9" s="113">
        <v>42825</v>
      </c>
      <c r="Q9" s="113">
        <v>43008</v>
      </c>
      <c r="R9" s="113">
        <v>43190</v>
      </c>
      <c r="S9" s="113">
        <v>43373</v>
      </c>
      <c r="T9" s="113">
        <v>43555</v>
      </c>
      <c r="U9" s="113">
        <v>43738</v>
      </c>
      <c r="V9" s="113">
        <v>43921</v>
      </c>
      <c r="W9" s="113">
        <v>44075</v>
      </c>
      <c r="X9" s="113">
        <v>44286</v>
      </c>
      <c r="Y9" s="113">
        <v>44469</v>
      </c>
      <c r="Z9" s="113">
        <v>44651</v>
      </c>
      <c r="AA9" s="113">
        <v>44834</v>
      </c>
    </row>
    <row r="10" spans="1:27" s="30" customFormat="1" ht="18" x14ac:dyDescent="0.25">
      <c r="A10" s="276" t="s">
        <v>510</v>
      </c>
      <c r="B10" s="213" t="s">
        <v>4131</v>
      </c>
      <c r="C10" s="168">
        <f>VLOOKUP(CONCATENATE($A$6,$A10),'Data SIMD'!$D:$AB,C$8,FALSE)</f>
        <v>2968</v>
      </c>
      <c r="D10" s="168">
        <f>VLOOKUP(CONCATENATE($A$6,$A10),'Data SIMD'!$D:$AB,D$8,FALSE)</f>
        <v>2940</v>
      </c>
      <c r="E10" s="168">
        <f>VLOOKUP(CONCATENATE($A$6,$A10),'Data SIMD'!$D:$AB,E$8,FALSE)</f>
        <v>3048</v>
      </c>
      <c r="F10" s="168">
        <f>VLOOKUP(CONCATENATE($A$6,$A10),'Data SIMD'!$D:$AB,F$8,FALSE)</f>
        <v>3115</v>
      </c>
      <c r="G10" s="168">
        <f>VLOOKUP(CONCATENATE($A$6,$A10),'Data SIMD'!$D:$AB,G$8,FALSE)</f>
        <v>3060</v>
      </c>
      <c r="H10" s="168">
        <f>VLOOKUP(CONCATENATE($A$6,$A10),'Data SIMD'!$D:$AB,H$8,FALSE)</f>
        <v>3144</v>
      </c>
      <c r="I10" s="168">
        <f>VLOOKUP(CONCATENATE($A$6,$A10),'Data SIMD'!$D:$AB,I$8,FALSE)</f>
        <v>3227</v>
      </c>
      <c r="J10" s="168">
        <f>VLOOKUP(CONCATENATE($A$6,$A10),'Data SIMD'!$D:$AB,J$8,FALSE)</f>
        <v>3222</v>
      </c>
      <c r="K10" s="168">
        <f>VLOOKUP(CONCATENATE($A$6,$A10),'Data SIMD'!$D:$AB,K$8,FALSE)</f>
        <v>3298</v>
      </c>
      <c r="L10" s="168">
        <f>VLOOKUP(CONCATENATE($A$6,$A10),'Data SIMD'!$D:$AB,L$8,FALSE)</f>
        <v>3285</v>
      </c>
      <c r="M10" s="168">
        <f>VLOOKUP(CONCATENATE($A$6,$A10),'Data SIMD'!$D:$AB,M$8,FALSE)</f>
        <v>3313</v>
      </c>
      <c r="N10" s="168">
        <f>VLOOKUP(CONCATENATE($A$6,$A10),'Data SIMD'!$D:$AB,N$8,FALSE)</f>
        <v>3290</v>
      </c>
      <c r="O10" s="168">
        <f>VLOOKUP(CONCATENATE($A$6,$A10),'Data SIMD'!$D:$AB,O$8,FALSE)</f>
        <v>3366</v>
      </c>
      <c r="P10" s="168">
        <f>VLOOKUP(CONCATENATE($A$6,$A10),'Data SIMD'!$D:$AB,P$8,FALSE)</f>
        <v>3313</v>
      </c>
      <c r="Q10" s="168">
        <f>VLOOKUP(CONCATENATE($A$6,$A10),'Data SIMD'!$D:$AB,Q$8,FALSE)</f>
        <v>3373</v>
      </c>
      <c r="R10" s="168">
        <f>VLOOKUP(CONCATENATE($A$6,$A10),'Data SIMD'!$D:$AB,R$8,FALSE)</f>
        <v>3328</v>
      </c>
      <c r="S10" s="168">
        <f>VLOOKUP(CONCATENATE($A$6,$A10),'Data SIMD'!$D:$AB,S$8,FALSE)</f>
        <v>3405</v>
      </c>
      <c r="T10" s="168">
        <f>VLOOKUP(CONCATENATE($A$6,$A10),'Data SIMD'!$D:$AB,T$8,FALSE)</f>
        <v>3384</v>
      </c>
      <c r="U10" s="168">
        <f>VLOOKUP(CONCATENATE($A$6,$A10),'Data SIMD'!$D:$AB,U$8,FALSE)</f>
        <v>3439</v>
      </c>
      <c r="V10" s="168">
        <f>VLOOKUP(CONCATENATE($A$6,$A10),'Data SIMD'!$D:$AB,V$8,FALSE)</f>
        <v>3391</v>
      </c>
      <c r="W10" s="168">
        <f>VLOOKUP(CONCATENATE($A$6,$A10),'Data SIMD'!$D:$AB,W$8,FALSE)</f>
        <v>3425</v>
      </c>
      <c r="X10" s="168">
        <f>VLOOKUP(CONCATENATE($A$6,$A10),'Data SIMD'!$D:$AB,X$8,FALSE)</f>
        <v>3384</v>
      </c>
      <c r="Y10" s="168">
        <f>VLOOKUP(CONCATENATE($A$6,$A10),'Data SIMD'!$D:$AB,Y$8,FALSE)</f>
        <v>3287</v>
      </c>
      <c r="Z10" s="168">
        <f>VLOOKUP(CONCATENATE($A$6,$A10),'Data SIMD'!$D:$AB,Z$8,FALSE)</f>
        <v>3221</v>
      </c>
      <c r="AA10" s="168">
        <f>VLOOKUP(CONCATENATE($A$6,$A10),'Data SIMD'!$D:$AC,AA$8,FALSE)</f>
        <v>3133</v>
      </c>
    </row>
    <row r="11" spans="1:27" s="28" customFormat="1" ht="18" x14ac:dyDescent="0.25">
      <c r="A11" s="277" t="s">
        <v>1626</v>
      </c>
      <c r="B11" s="214" t="s">
        <v>4671</v>
      </c>
      <c r="C11" s="169">
        <f>VLOOKUP(CONCATENATE($A$6,$A10),'Data SIMD'!$D:$AB,C$8,FALSE)/VLOOKUP(CONCATENATE($A$6,$A11),'Data SIMD'!$D:$AB,C$8,FALSE)*100000</f>
        <v>56.728913014392475</v>
      </c>
      <c r="D11" s="169">
        <f>VLOOKUP(CONCATENATE($A$6,$A10),'Data SIMD'!$D:$AB,D$8,FALSE)/VLOOKUP(CONCATENATE($A$6,$A11),'Data SIMD'!$D:$AB,D$8,FALSE)*100000</f>
        <v>55.870168370643455</v>
      </c>
      <c r="E11" s="169">
        <f>VLOOKUP(CONCATENATE($A$6,$A10),'Data SIMD'!$D:$AB,E$8,FALSE)/VLOOKUP(CONCATENATE($A$6,$A11),'Data SIMD'!$D:$AB,E$8,FALSE)*100000</f>
        <v>57.922541902626271</v>
      </c>
      <c r="F11" s="169">
        <f>VLOOKUP(CONCATENATE($A$6,$A10),'Data SIMD'!$D:$AB,F$8,FALSE)/VLOOKUP(CONCATENATE($A$6,$A11),'Data SIMD'!$D:$AB,F$8,FALSE)*100000</f>
        <v>58.774693862148339</v>
      </c>
      <c r="G11" s="169">
        <f>VLOOKUP(CONCATENATE($A$6,$A10),'Data SIMD'!$D:$AB,G$8,FALSE)/VLOOKUP(CONCATENATE($A$6,$A11),'Data SIMD'!$D:$AB,G$8,FALSE)*100000</f>
        <v>57.736938432800613</v>
      </c>
      <c r="H11" s="169">
        <f>VLOOKUP(CONCATENATE($A$6,$A10),'Data SIMD'!$D:$AB,H$8,FALSE)/VLOOKUP(CONCATENATE($A$6,$A11),'Data SIMD'!$D:$AB,H$8,FALSE)*100000</f>
        <v>59.168925022583558</v>
      </c>
      <c r="I11" s="169">
        <f>VLOOKUP(CONCATENATE($A$6,$A10),'Data SIMD'!$D:$AB,I$8,FALSE)/VLOOKUP(CONCATENATE($A$6,$A11),'Data SIMD'!$D:$AB,I$8,FALSE)*100000</f>
        <v>60.730954531767544</v>
      </c>
      <c r="J11" s="169">
        <f>VLOOKUP(CONCATENATE($A$6,$A10),'Data SIMD'!$D:$AB,J$8,FALSE)/VLOOKUP(CONCATENATE($A$6,$A11),'Data SIMD'!$D:$AB,J$8,FALSE)*100000</f>
        <v>60.476378174446758</v>
      </c>
      <c r="K11" s="169">
        <f>VLOOKUP(CONCATENATE($A$6,$A10),'Data SIMD'!$D:$AB,K$8,FALSE)/VLOOKUP(CONCATENATE($A$6,$A11),'Data SIMD'!$D:$AB,K$8,FALSE)*100000</f>
        <v>61.902884922199078</v>
      </c>
      <c r="L11" s="169">
        <f>VLOOKUP(CONCATENATE($A$6,$A10),'Data SIMD'!$D:$AB,L$8,FALSE)/VLOOKUP(CONCATENATE($A$6,$A11),'Data SIMD'!$D:$AB,L$8,FALSE)*100000</f>
        <v>61.429426284688461</v>
      </c>
      <c r="M11" s="169">
        <f>VLOOKUP(CONCATENATE($A$6,$A10),'Data SIMD'!$D:$AB,M$8,FALSE)/VLOOKUP(CONCATENATE($A$6,$A11),'Data SIMD'!$D:$AB,M$8,FALSE)*100000</f>
        <v>61.953025656369213</v>
      </c>
      <c r="N11" s="169">
        <f>VLOOKUP(CONCATENATE($A$6,$A10),'Data SIMD'!$D:$AB,N$8,FALSE)/VLOOKUP(CONCATENATE($A$6,$A11),'Data SIMD'!$D:$AB,N$8,FALSE)*100000</f>
        <v>61.2320863577145</v>
      </c>
      <c r="O11" s="169">
        <f>VLOOKUP(CONCATENATE($A$6,$A10),'Data SIMD'!$D:$AB,O$8,FALSE)/VLOOKUP(CONCATENATE($A$6,$A11),'Data SIMD'!$D:$AB,O$8,FALSE)*100000</f>
        <v>62.646566164154102</v>
      </c>
      <c r="P11" s="169">
        <f>VLOOKUP(CONCATENATE($A$6,$A10),'Data SIMD'!$D:$AB,P$8,FALSE)/VLOOKUP(CONCATENATE($A$6,$A11),'Data SIMD'!$D:$AB,P$8,FALSE)*100000</f>
        <v>61.298499454178767</v>
      </c>
      <c r="Q11" s="169">
        <f>VLOOKUP(CONCATENATE($A$6,$A10),'Data SIMD'!$D:$AB,Q$8,FALSE)/VLOOKUP(CONCATENATE($A$6,$A11),'Data SIMD'!$D:$AB,Q$8,FALSE)*100000</f>
        <v>62.408644328084819</v>
      </c>
      <c r="R11" s="169">
        <f>VLOOKUP(CONCATENATE($A$6,$A10),'Data SIMD'!$D:$AB,R$8,FALSE)/VLOOKUP(CONCATENATE($A$6,$A11),'Data SIMD'!$D:$AB,R$8,FALSE)*100000</f>
        <v>61.347883792950896</v>
      </c>
      <c r="S11" s="169">
        <f>VLOOKUP(CONCATENATE($A$6,$A10),'Data SIMD'!$D:$AB,S$8,FALSE)/VLOOKUP(CONCATENATE($A$6,$A11),'Data SIMD'!$D:$AB,S$8,FALSE)*100000</f>
        <v>62.767290960035396</v>
      </c>
      <c r="T11" s="169">
        <f>VLOOKUP(CONCATENATE($A$6,$A10),'Data SIMD'!$D:$AB,T$8,FALSE)/VLOOKUP(CONCATENATE($A$6,$A11),'Data SIMD'!$D:$AB,T$8,FALSE)*100000</f>
        <v>62.227616263033049</v>
      </c>
      <c r="U11" s="169">
        <f>VLOOKUP(CONCATENATE($A$6,$A10),'Data SIMD'!$D:$AB,U$8,FALSE)/VLOOKUP(CONCATENATE($A$6,$A11),'Data SIMD'!$D:$AB,U$8,FALSE)*100000</f>
        <v>63.23899891506224</v>
      </c>
      <c r="V11" s="169">
        <f>VLOOKUP(CONCATENATE($A$6,$A10),'Data SIMD'!$D:$AB,V$8,FALSE)/VLOOKUP(CONCATENATE($A$6,$A11),'Data SIMD'!$D:$AB,V$8,FALSE)*100000</f>
        <v>62.068713048889862</v>
      </c>
      <c r="W11" s="169">
        <f>VLOOKUP(CONCATENATE($A$6,$A10),'Data SIMD'!$D:$AB,W$8,FALSE)/VLOOKUP(CONCATENATE($A$6,$A11),'Data SIMD'!$D:$AB,W$8,FALSE)*100000</f>
        <v>62.691047535372398</v>
      </c>
      <c r="X11" s="169">
        <f>VLOOKUP(CONCATENATE($A$6,$A10),'Data SIMD'!$D:$AB,X$8,FALSE)/VLOOKUP(CONCATENATE($A$6,$A11),'Data SIMD'!$D:$AB,X$8,FALSE)*100000</f>
        <v>61.940585360496399</v>
      </c>
      <c r="Y11" s="169">
        <f>VLOOKUP(CONCATENATE($A$6,$A10),'Data SIMD'!$D:$AB,Y$8,FALSE)/VLOOKUP(CONCATENATE($A$6,$A11),'Data SIMD'!$D:$AB,Y$8,FALSE)*100000</f>
        <v>60.135382363702888</v>
      </c>
      <c r="Z11" s="169">
        <f>VLOOKUP(CONCATENATE($A$6,$A10),'Data SIMD'!$D:$AB,Z$8,FALSE)/VLOOKUP(CONCATENATE($A$6,$A11),'Data SIMD'!$D:$AB,Z$8,FALSE)*100000</f>
        <v>58.927918038785215</v>
      </c>
      <c r="AA11" s="169">
        <f>VLOOKUP(CONCATENATE($A$6,$A10),'Data SIMD'!$D:$AC,AA$8,FALSE)/VLOOKUP(CONCATENATE($A$6,$A11),'Data SIMD'!$D:$AC,AA$8,FALSE)*100000</f>
        <v>57.317965605561653</v>
      </c>
    </row>
    <row r="12" spans="1:27" s="28" customFormat="1" ht="15.6" x14ac:dyDescent="0.25">
      <c r="A12" s="277" t="s">
        <v>1627</v>
      </c>
      <c r="B12" s="210" t="s">
        <v>4128</v>
      </c>
      <c r="C12" s="223">
        <f>VLOOKUP(CONCATENATE($A$6,$A12),'Data SIMD'!$D:$AB,C$8,FALSE)</f>
        <v>431</v>
      </c>
      <c r="D12" s="223">
        <f>VLOOKUP(CONCATENATE($A$6,$A12),'Data SIMD'!$D:$AB,D$8,FALSE)</f>
        <v>512</v>
      </c>
      <c r="E12" s="223">
        <f>VLOOKUP(CONCATENATE($A$6,$A12),'Data SIMD'!$D:$AB,E$8,FALSE)</f>
        <v>477</v>
      </c>
      <c r="F12" s="223">
        <f>VLOOKUP(CONCATENATE($A$6,$A12),'Data SIMD'!$D:$AB,F$8,FALSE)</f>
        <v>540</v>
      </c>
      <c r="G12" s="223">
        <f>VLOOKUP(CONCATENATE($A$6,$A12),'Data SIMD'!$D:$AB,G$8,FALSE)</f>
        <v>528</v>
      </c>
      <c r="H12" s="223">
        <f>VLOOKUP(CONCATENATE($A$6,$A12),'Data SIMD'!$D:$AB,H$8,FALSE)</f>
        <v>539</v>
      </c>
      <c r="I12" s="223">
        <f>VLOOKUP(CONCATENATE($A$6,$A12),'Data SIMD'!$D:$AB,I$8,FALSE)</f>
        <v>553</v>
      </c>
      <c r="J12" s="223">
        <f>VLOOKUP(CONCATENATE($A$6,$A12),'Data SIMD'!$D:$AB,J$8,FALSE)</f>
        <v>589</v>
      </c>
      <c r="K12" s="223">
        <f>VLOOKUP(CONCATENATE($A$6,$A12),'Data SIMD'!$D:$AB,K$8,FALSE)</f>
        <v>607</v>
      </c>
      <c r="L12" s="223">
        <f>VLOOKUP(CONCATENATE($A$6,$A12),'Data SIMD'!$D:$AB,L$8,FALSE)</f>
        <v>596</v>
      </c>
      <c r="M12" s="223">
        <f>VLOOKUP(CONCATENATE($A$6,$A12),'Data SIMD'!$D:$AB,M$8,FALSE)</f>
        <v>613</v>
      </c>
      <c r="N12" s="223">
        <f>VLOOKUP(CONCATENATE($A$6,$A12),'Data SIMD'!$D:$AB,N$8,FALSE)</f>
        <v>634</v>
      </c>
      <c r="O12" s="223">
        <f>VLOOKUP(CONCATENATE($A$6,$A12),'Data SIMD'!$D:$AB,O$8,FALSE)</f>
        <v>648</v>
      </c>
      <c r="P12" s="223">
        <f>VLOOKUP(CONCATENATE($A$6,$A12),'Data SIMD'!$D:$AB,P$8,FALSE)</f>
        <v>644</v>
      </c>
      <c r="Q12" s="223">
        <f>VLOOKUP(CONCATENATE($A$6,$A12),'Data SIMD'!$D:$AB,Q$8,FALSE)</f>
        <v>645</v>
      </c>
      <c r="R12" s="223">
        <f>VLOOKUP(CONCATENATE($A$6,$A12),'Data SIMD'!$D:$AB,R$8,FALSE)</f>
        <v>628</v>
      </c>
      <c r="S12" s="223">
        <f>VLOOKUP(CONCATENATE($A$6,$A12),'Data SIMD'!$D:$AB,S$8,FALSE)</f>
        <v>629</v>
      </c>
      <c r="T12" s="223">
        <f>VLOOKUP(CONCATENATE($A$6,$A12),'Data SIMD'!$D:$AB,T$8,FALSE)</f>
        <v>626</v>
      </c>
      <c r="U12" s="223">
        <f>VLOOKUP(CONCATENATE($A$6,$A12),'Data SIMD'!$D:$AB,U$8,FALSE)</f>
        <v>629</v>
      </c>
      <c r="V12" s="223">
        <f>VLOOKUP(CONCATENATE($A$6,$A12),'Data SIMD'!$D:$AB,V$8,FALSE)</f>
        <v>558</v>
      </c>
      <c r="W12" s="223">
        <f>VLOOKUP(CONCATENATE($A$6,$A12),'Data SIMD'!$D:$AB,W$8,FALSE)</f>
        <v>569</v>
      </c>
      <c r="X12" s="223">
        <f>VLOOKUP(CONCATENATE($A$6,$A12),'Data SIMD'!$D:$AB,X$8,FALSE)</f>
        <v>565</v>
      </c>
      <c r="Y12" s="223">
        <f>VLOOKUP(CONCATENATE($A$6,$A12),'Data SIMD'!$D:$AB,Y$8,FALSE)</f>
        <v>562</v>
      </c>
      <c r="Z12" s="223">
        <f>VLOOKUP(CONCATENATE($A$6,$A12),'Data SIMD'!$D:$AB,Z$8,FALSE)</f>
        <v>565</v>
      </c>
      <c r="AA12" s="223">
        <f>VLOOKUP(CONCATENATE($A$6,$A12),'Data SIMD'!$D:$AC,AA$8,FALSE)</f>
        <v>552</v>
      </c>
    </row>
    <row r="13" spans="1:27" s="28" customFormat="1" ht="15.6" x14ac:dyDescent="0.25">
      <c r="A13" s="277" t="s">
        <v>1629</v>
      </c>
      <c r="B13" s="211">
        <v>4</v>
      </c>
      <c r="C13" s="224">
        <f>VLOOKUP(CONCATENATE($A$6,$A13),'Data SIMD'!$D:$AB,C$8,FALSE)</f>
        <v>451</v>
      </c>
      <c r="D13" s="224">
        <f>VLOOKUP(CONCATENATE($A$6,$A13),'Data SIMD'!$D:$AB,D$8,FALSE)</f>
        <v>450</v>
      </c>
      <c r="E13" s="224">
        <f>VLOOKUP(CONCATENATE($A$6,$A13),'Data SIMD'!$D:$AB,E$8,FALSE)</f>
        <v>428</v>
      </c>
      <c r="F13" s="224">
        <f>VLOOKUP(CONCATENATE($A$6,$A13),'Data SIMD'!$D:$AB,F$8,FALSE)</f>
        <v>498</v>
      </c>
      <c r="G13" s="224">
        <f>VLOOKUP(CONCATENATE($A$6,$A13),'Data SIMD'!$D:$AB,G$8,FALSE)</f>
        <v>438</v>
      </c>
      <c r="H13" s="224">
        <f>VLOOKUP(CONCATENATE($A$6,$A13),'Data SIMD'!$D:$AB,H$8,FALSE)</f>
        <v>474</v>
      </c>
      <c r="I13" s="224">
        <f>VLOOKUP(CONCATENATE($A$6,$A13),'Data SIMD'!$D:$AB,I$8,FALSE)</f>
        <v>517</v>
      </c>
      <c r="J13" s="224">
        <f>VLOOKUP(CONCATENATE($A$6,$A13),'Data SIMD'!$D:$AB,J$8,FALSE)</f>
        <v>499</v>
      </c>
      <c r="K13" s="224">
        <f>VLOOKUP(CONCATENATE($A$6,$A13),'Data SIMD'!$D:$AB,K$8,FALSE)</f>
        <v>521</v>
      </c>
      <c r="L13" s="224">
        <f>VLOOKUP(CONCATENATE($A$6,$A13),'Data SIMD'!$D:$AB,L$8,FALSE)</f>
        <v>541</v>
      </c>
      <c r="M13" s="224">
        <f>VLOOKUP(CONCATENATE($A$6,$A13),'Data SIMD'!$D:$AB,M$8,FALSE)</f>
        <v>551</v>
      </c>
      <c r="N13" s="224">
        <f>VLOOKUP(CONCATENATE($A$6,$A13),'Data SIMD'!$D:$AB,N$8,FALSE)</f>
        <v>553</v>
      </c>
      <c r="O13" s="224">
        <f>VLOOKUP(CONCATENATE($A$6,$A13),'Data SIMD'!$D:$AB,O$8,FALSE)</f>
        <v>564</v>
      </c>
      <c r="P13" s="224">
        <f>VLOOKUP(CONCATENATE($A$6,$A13),'Data SIMD'!$D:$AB,P$8,FALSE)</f>
        <v>548</v>
      </c>
      <c r="Q13" s="224">
        <f>VLOOKUP(CONCATENATE($A$6,$A13),'Data SIMD'!$D:$AB,Q$8,FALSE)</f>
        <v>566</v>
      </c>
      <c r="R13" s="224">
        <f>VLOOKUP(CONCATENATE($A$6,$A13),'Data SIMD'!$D:$AB,R$8,FALSE)</f>
        <v>568</v>
      </c>
      <c r="S13" s="224">
        <f>VLOOKUP(CONCATENATE($A$6,$A13),'Data SIMD'!$D:$AB,S$8,FALSE)</f>
        <v>581</v>
      </c>
      <c r="T13" s="224">
        <f>VLOOKUP(CONCATENATE($A$6,$A13),'Data SIMD'!$D:$AB,T$8,FALSE)</f>
        <v>567</v>
      </c>
      <c r="U13" s="224">
        <f>VLOOKUP(CONCATENATE($A$6,$A13),'Data SIMD'!$D:$AB,U$8,FALSE)</f>
        <v>558</v>
      </c>
      <c r="V13" s="224">
        <f>VLOOKUP(CONCATENATE($A$6,$A13),'Data SIMD'!$D:$AB,V$8,FALSE)</f>
        <v>610</v>
      </c>
      <c r="W13" s="224">
        <f>VLOOKUP(CONCATENATE($A$6,$A13),'Data SIMD'!$D:$AB,W$8,FALSE)</f>
        <v>580</v>
      </c>
      <c r="X13" s="224">
        <f>VLOOKUP(CONCATENATE($A$6,$A13),'Data SIMD'!$D:$AB,X$8,FALSE)</f>
        <v>571</v>
      </c>
      <c r="Y13" s="224">
        <f>VLOOKUP(CONCATENATE($A$6,$A13),'Data SIMD'!$D:$AB,Y$8,FALSE)</f>
        <v>559</v>
      </c>
      <c r="Z13" s="224">
        <f>VLOOKUP(CONCATENATE($A$6,$A13),'Data SIMD'!$D:$AB,Z$8,FALSE)</f>
        <v>552</v>
      </c>
      <c r="AA13" s="224">
        <f>VLOOKUP(CONCATENATE($A$6,$A13),'Data SIMD'!$D:$AC,AA$8,FALSE)</f>
        <v>530</v>
      </c>
    </row>
    <row r="14" spans="1:27" s="28" customFormat="1" ht="15.6" x14ac:dyDescent="0.25">
      <c r="A14" s="277" t="s">
        <v>1631</v>
      </c>
      <c r="B14" s="211">
        <v>3</v>
      </c>
      <c r="C14" s="224">
        <f>VLOOKUP(CONCATENATE($A$6,$A14),'Data SIMD'!$D:$AB,C$8,FALSE)</f>
        <v>636</v>
      </c>
      <c r="D14" s="224">
        <f>VLOOKUP(CONCATENATE($A$6,$A14),'Data SIMD'!$D:$AB,D$8,FALSE)</f>
        <v>654</v>
      </c>
      <c r="E14" s="224">
        <f>VLOOKUP(CONCATENATE($A$6,$A14),'Data SIMD'!$D:$AB,E$8,FALSE)</f>
        <v>615</v>
      </c>
      <c r="F14" s="224">
        <f>VLOOKUP(CONCATENATE($A$6,$A14),'Data SIMD'!$D:$AB,F$8,FALSE)</f>
        <v>680</v>
      </c>
      <c r="G14" s="224">
        <f>VLOOKUP(CONCATENATE($A$6,$A14),'Data SIMD'!$D:$AB,G$8,FALSE)</f>
        <v>642</v>
      </c>
      <c r="H14" s="224">
        <f>VLOOKUP(CONCATENATE($A$6,$A14),'Data SIMD'!$D:$AB,H$8,FALSE)</f>
        <v>692</v>
      </c>
      <c r="I14" s="224">
        <f>VLOOKUP(CONCATENATE($A$6,$A14),'Data SIMD'!$D:$AB,I$8,FALSE)</f>
        <v>705</v>
      </c>
      <c r="J14" s="224">
        <f>VLOOKUP(CONCATENATE($A$6,$A14),'Data SIMD'!$D:$AB,J$8,FALSE)</f>
        <v>642</v>
      </c>
      <c r="K14" s="224">
        <f>VLOOKUP(CONCATENATE($A$6,$A14),'Data SIMD'!$D:$AB,K$8,FALSE)</f>
        <v>651</v>
      </c>
      <c r="L14" s="224">
        <f>VLOOKUP(CONCATENATE($A$6,$A14),'Data SIMD'!$D:$AB,L$8,FALSE)</f>
        <v>687</v>
      </c>
      <c r="M14" s="224">
        <f>VLOOKUP(CONCATENATE($A$6,$A14),'Data SIMD'!$D:$AB,M$8,FALSE)</f>
        <v>699</v>
      </c>
      <c r="N14" s="224">
        <f>VLOOKUP(CONCATENATE($A$6,$A14),'Data SIMD'!$D:$AB,N$8,FALSE)</f>
        <v>687</v>
      </c>
      <c r="O14" s="224">
        <f>VLOOKUP(CONCATENATE($A$6,$A14),'Data SIMD'!$D:$AB,O$8,FALSE)</f>
        <v>709</v>
      </c>
      <c r="P14" s="224">
        <f>VLOOKUP(CONCATENATE($A$6,$A14),'Data SIMD'!$D:$AB,P$8,FALSE)</f>
        <v>704</v>
      </c>
      <c r="Q14" s="224">
        <f>VLOOKUP(CONCATENATE($A$6,$A14),'Data SIMD'!$D:$AB,Q$8,FALSE)</f>
        <v>704</v>
      </c>
      <c r="R14" s="224">
        <f>VLOOKUP(CONCATENATE($A$6,$A14),'Data SIMD'!$D:$AB,R$8,FALSE)</f>
        <v>681</v>
      </c>
      <c r="S14" s="224">
        <f>VLOOKUP(CONCATENATE($A$6,$A14),'Data SIMD'!$D:$AB,S$8,FALSE)</f>
        <v>701</v>
      </c>
      <c r="T14" s="224">
        <f>VLOOKUP(CONCATENATE($A$6,$A14),'Data SIMD'!$D:$AB,T$8,FALSE)</f>
        <v>692</v>
      </c>
      <c r="U14" s="224">
        <f>VLOOKUP(CONCATENATE($A$6,$A14),'Data SIMD'!$D:$AB,U$8,FALSE)</f>
        <v>710</v>
      </c>
      <c r="V14" s="224">
        <f>VLOOKUP(CONCATENATE($A$6,$A14),'Data SIMD'!$D:$AB,V$8,FALSE)</f>
        <v>687</v>
      </c>
      <c r="W14" s="224">
        <f>VLOOKUP(CONCATENATE($A$6,$A14),'Data SIMD'!$D:$AB,W$8,FALSE)</f>
        <v>673</v>
      </c>
      <c r="X14" s="224">
        <f>VLOOKUP(CONCATENATE($A$6,$A14),'Data SIMD'!$D:$AB,X$8,FALSE)</f>
        <v>661</v>
      </c>
      <c r="Y14" s="224">
        <f>VLOOKUP(CONCATENATE($A$6,$A14),'Data SIMD'!$D:$AB,Y$8,FALSE)</f>
        <v>642</v>
      </c>
      <c r="Z14" s="224">
        <f>VLOOKUP(CONCATENATE($A$6,$A14),'Data SIMD'!$D:$AB,Z$8,FALSE)</f>
        <v>631</v>
      </c>
      <c r="AA14" s="224">
        <f>VLOOKUP(CONCATENATE($A$6,$A14),'Data SIMD'!$D:$AC,AA$8,FALSE)</f>
        <v>576</v>
      </c>
    </row>
    <row r="15" spans="1:27" s="28" customFormat="1" ht="15.6" x14ac:dyDescent="0.25">
      <c r="A15" s="277" t="s">
        <v>1630</v>
      </c>
      <c r="B15" s="211">
        <v>2</v>
      </c>
      <c r="C15" s="224">
        <f>VLOOKUP(CONCATENATE($A$6,$A15),'Data SIMD'!$D:$AB,C$8,FALSE)</f>
        <v>791</v>
      </c>
      <c r="D15" s="224">
        <f>VLOOKUP(CONCATENATE($A$6,$A15),'Data SIMD'!$D:$AB,D$8,FALSE)</f>
        <v>810</v>
      </c>
      <c r="E15" s="224">
        <f>VLOOKUP(CONCATENATE($A$6,$A15),'Data SIMD'!$D:$AB,E$8,FALSE)</f>
        <v>785</v>
      </c>
      <c r="F15" s="224">
        <f>VLOOKUP(CONCATENATE($A$6,$A15),'Data SIMD'!$D:$AB,F$8,FALSE)</f>
        <v>864</v>
      </c>
      <c r="G15" s="224">
        <f>VLOOKUP(CONCATENATE($A$6,$A15),'Data SIMD'!$D:$AB,G$8,FALSE)</f>
        <v>794</v>
      </c>
      <c r="H15" s="224">
        <f>VLOOKUP(CONCATENATE($A$6,$A15),'Data SIMD'!$D:$AB,H$8,FALSE)</f>
        <v>938</v>
      </c>
      <c r="I15" s="224">
        <f>VLOOKUP(CONCATENATE($A$6,$A15),'Data SIMD'!$D:$AB,I$8,FALSE)</f>
        <v>956</v>
      </c>
      <c r="J15" s="224">
        <f>VLOOKUP(CONCATENATE($A$6,$A15),'Data SIMD'!$D:$AB,J$8,FALSE)</f>
        <v>945</v>
      </c>
      <c r="K15" s="224">
        <f>VLOOKUP(CONCATENATE($A$6,$A15),'Data SIMD'!$D:$AB,K$8,FALSE)</f>
        <v>964</v>
      </c>
      <c r="L15" s="224">
        <f>VLOOKUP(CONCATENATE($A$6,$A15),'Data SIMD'!$D:$AB,L$8,FALSE)</f>
        <v>920</v>
      </c>
      <c r="M15" s="224">
        <f>VLOOKUP(CONCATENATE($A$6,$A15),'Data SIMD'!$D:$AB,M$8,FALSE)</f>
        <v>917</v>
      </c>
      <c r="N15" s="224">
        <f>VLOOKUP(CONCATENATE($A$6,$A15),'Data SIMD'!$D:$AB,N$8,FALSE)</f>
        <v>892</v>
      </c>
      <c r="O15" s="224">
        <f>VLOOKUP(CONCATENATE($A$6,$A15),'Data SIMD'!$D:$AB,O$8,FALSE)</f>
        <v>913</v>
      </c>
      <c r="P15" s="224">
        <f>VLOOKUP(CONCATENATE($A$6,$A15),'Data SIMD'!$D:$AB,P$8,FALSE)</f>
        <v>888</v>
      </c>
      <c r="Q15" s="224">
        <f>VLOOKUP(CONCATENATE($A$6,$A15),'Data SIMD'!$D:$AB,Q$8,FALSE)</f>
        <v>910</v>
      </c>
      <c r="R15" s="224">
        <f>VLOOKUP(CONCATENATE($A$6,$A15),'Data SIMD'!$D:$AB,R$8,FALSE)</f>
        <v>915</v>
      </c>
      <c r="S15" s="224">
        <f>VLOOKUP(CONCATENATE($A$6,$A15),'Data SIMD'!$D:$AB,S$8,FALSE)</f>
        <v>940</v>
      </c>
      <c r="T15" s="224">
        <f>VLOOKUP(CONCATENATE($A$6,$A15),'Data SIMD'!$D:$AB,T$8,FALSE)</f>
        <v>937</v>
      </c>
      <c r="U15" s="224">
        <f>VLOOKUP(CONCATENATE($A$6,$A15),'Data SIMD'!$D:$AB,U$8,FALSE)</f>
        <v>961</v>
      </c>
      <c r="V15" s="224">
        <f>VLOOKUP(CONCATENATE($A$6,$A15),'Data SIMD'!$D:$AB,V$8,FALSE)</f>
        <v>1000</v>
      </c>
      <c r="W15" s="224">
        <f>VLOOKUP(CONCATENATE($A$6,$A15),'Data SIMD'!$D:$AB,W$8,FALSE)</f>
        <v>1064</v>
      </c>
      <c r="X15" s="224">
        <f>VLOOKUP(CONCATENATE($A$6,$A15),'Data SIMD'!$D:$AB,X$8,FALSE)</f>
        <v>1046</v>
      </c>
      <c r="Y15" s="224">
        <f>VLOOKUP(CONCATENATE($A$6,$A15),'Data SIMD'!$D:$AB,Y$8,FALSE)</f>
        <v>1002</v>
      </c>
      <c r="Z15" s="224">
        <f>VLOOKUP(CONCATENATE($A$6,$A15),'Data SIMD'!$D:$AB,Z$8,FALSE)</f>
        <v>972</v>
      </c>
      <c r="AA15" s="224">
        <f>VLOOKUP(CONCATENATE($A$6,$A15),'Data SIMD'!$D:$AC,AA$8,FALSE)</f>
        <v>898</v>
      </c>
    </row>
    <row r="16" spans="1:27" s="28" customFormat="1" ht="15.6" x14ac:dyDescent="0.25">
      <c r="A16" s="277" t="s">
        <v>1628</v>
      </c>
      <c r="B16" s="211" t="s">
        <v>4129</v>
      </c>
      <c r="C16" s="224">
        <f>VLOOKUP(CONCATENATE($A$6,$A16),'Data SIMD'!$D:$AB,C$8,FALSE)</f>
        <v>736</v>
      </c>
      <c r="D16" s="224">
        <f>VLOOKUP(CONCATENATE($A$6,$A16),'Data SIMD'!$D:$AB,D$8,FALSE)</f>
        <v>785</v>
      </c>
      <c r="E16" s="224">
        <f>VLOOKUP(CONCATENATE($A$6,$A16),'Data SIMD'!$D:$AB,E$8,FALSE)</f>
        <v>785</v>
      </c>
      <c r="F16" s="224">
        <f>VLOOKUP(CONCATENATE($A$6,$A16),'Data SIMD'!$D:$AB,F$8,FALSE)</f>
        <v>836</v>
      </c>
      <c r="G16" s="224">
        <f>VLOOKUP(CONCATENATE($A$6,$A16),'Data SIMD'!$D:$AB,G$8,FALSE)</f>
        <v>793</v>
      </c>
      <c r="H16" s="224">
        <f>VLOOKUP(CONCATENATE($A$6,$A16),'Data SIMD'!$D:$AB,H$8,FALSE)</f>
        <v>820</v>
      </c>
      <c r="I16" s="224">
        <f>VLOOKUP(CONCATENATE($A$6,$A16),'Data SIMD'!$D:$AB,I$8,FALSE)</f>
        <v>841</v>
      </c>
      <c r="J16" s="224">
        <f>VLOOKUP(CONCATENATE($A$6,$A16),'Data SIMD'!$D:$AB,J$8,FALSE)</f>
        <v>905</v>
      </c>
      <c r="K16" s="224">
        <f>VLOOKUP(CONCATENATE($A$6,$A16),'Data SIMD'!$D:$AB,K$8,FALSE)</f>
        <v>935</v>
      </c>
      <c r="L16" s="224">
        <f>VLOOKUP(CONCATENATE($A$6,$A16),'Data SIMD'!$D:$AB,L$8,FALSE)</f>
        <v>910</v>
      </c>
      <c r="M16" s="224">
        <f>VLOOKUP(CONCATENATE($A$6,$A16),'Data SIMD'!$D:$AB,M$8,FALSE)</f>
        <v>904</v>
      </c>
      <c r="N16" s="224">
        <f>VLOOKUP(CONCATENATE($A$6,$A16),'Data SIMD'!$D:$AB,N$8,FALSE)</f>
        <v>898</v>
      </c>
      <c r="O16" s="224">
        <f>VLOOKUP(CONCATENATE($A$6,$A16),'Data SIMD'!$D:$AB,O$8,FALSE)</f>
        <v>946</v>
      </c>
      <c r="P16" s="224">
        <f>VLOOKUP(CONCATENATE($A$6,$A16),'Data SIMD'!$D:$AB,P$8,FALSE)</f>
        <v>926</v>
      </c>
      <c r="Q16" s="224">
        <f>VLOOKUP(CONCATENATE($A$6,$A16),'Data SIMD'!$D:$AB,Q$8,FALSE)</f>
        <v>965</v>
      </c>
      <c r="R16" s="224">
        <f>VLOOKUP(CONCATENATE($A$6,$A16),'Data SIMD'!$D:$AB,R$8,FALSE)</f>
        <v>945</v>
      </c>
      <c r="S16" s="224">
        <f>VLOOKUP(CONCATENATE($A$6,$A16),'Data SIMD'!$D:$AB,S$8,FALSE)</f>
        <v>960</v>
      </c>
      <c r="T16" s="224">
        <f>VLOOKUP(CONCATENATE($A$6,$A16),'Data SIMD'!$D:$AB,T$8,FALSE)</f>
        <v>960</v>
      </c>
      <c r="U16" s="224">
        <f>VLOOKUP(CONCATENATE($A$6,$A16),'Data SIMD'!$D:$AB,U$8,FALSE)</f>
        <v>998</v>
      </c>
      <c r="V16" s="224">
        <f>VLOOKUP(CONCATENATE($A$6,$A16),'Data SIMD'!$D:$AB,V$8,FALSE)</f>
        <v>1009</v>
      </c>
      <c r="W16" s="224">
        <f>VLOOKUP(CONCATENATE($A$6,$A16),'Data SIMD'!$D:$AB,W$8,FALSE)</f>
        <v>1006</v>
      </c>
      <c r="X16" s="224">
        <f>VLOOKUP(CONCATENATE($A$6,$A16),'Data SIMD'!$D:$AB,X$8,FALSE)</f>
        <v>982</v>
      </c>
      <c r="Y16" s="224">
        <f>VLOOKUP(CONCATENATE($A$6,$A16),'Data SIMD'!$D:$AB,Y$8,FALSE)</f>
        <v>934</v>
      </c>
      <c r="Z16" s="224">
        <f>VLOOKUP(CONCATENATE($A$6,$A16),'Data SIMD'!$D:$AB,Z$8,FALSE)</f>
        <v>919</v>
      </c>
      <c r="AA16" s="224">
        <f>VLOOKUP(CONCATENATE($A$6,$A16),'Data SIMD'!$D:$AC,AA$8,FALSE)</f>
        <v>865</v>
      </c>
    </row>
    <row r="17" spans="1:27" s="28" customFormat="1" ht="18" x14ac:dyDescent="0.25">
      <c r="A17" s="277" t="s">
        <v>1964</v>
      </c>
      <c r="B17" s="212" t="s">
        <v>5228</v>
      </c>
      <c r="C17" s="225">
        <f>VLOOKUP(CONCATENATE($A$6,$A17),'Data SIMD'!$D:$AB,C$8,FALSE)</f>
        <v>10</v>
      </c>
      <c r="D17" s="225">
        <f>VLOOKUP(CONCATENATE($A$6,$A17),'Data SIMD'!$D:$AB,D$8,FALSE)</f>
        <v>31</v>
      </c>
      <c r="E17" s="225">
        <f>VLOOKUP(CONCATENATE($A$6,$A17),'Data SIMD'!$D:$AB,E$8,FALSE)</f>
        <v>25</v>
      </c>
      <c r="F17" s="225">
        <f>VLOOKUP(CONCATENATE($A$6,$A17),'Data SIMD'!$D:$AB,F$8,FALSE)</f>
        <v>23</v>
      </c>
      <c r="G17" s="225">
        <f>VLOOKUP(CONCATENATE($A$6,$A17),'Data SIMD'!$D:$AB,G$8,FALSE)</f>
        <v>19</v>
      </c>
      <c r="H17" s="225">
        <f>VLOOKUP(CONCATENATE($A$6,$A17),'Data SIMD'!$D:$AB,H$8,FALSE)</f>
        <v>20</v>
      </c>
      <c r="I17" s="225">
        <f>VLOOKUP(CONCATENATE($A$6,$A17),'Data SIMD'!$D:$AB,I$8,FALSE)</f>
        <v>18</v>
      </c>
      <c r="J17" s="225">
        <f>VLOOKUP(CONCATENATE($A$6,$A17),'Data SIMD'!$D:$AB,J$8,FALSE)</f>
        <v>6</v>
      </c>
      <c r="K17" s="225">
        <f>VLOOKUP(CONCATENATE($A$6,$A17),'Data SIMD'!$D:$AB,K$8,FALSE)</f>
        <v>8</v>
      </c>
      <c r="L17" s="225">
        <f>VLOOKUP(CONCATENATE($A$6,$A17),'Data SIMD'!$D:$AB,L$8,FALSE)</f>
        <v>24</v>
      </c>
      <c r="M17" s="225">
        <f>VLOOKUP(CONCATENATE($A$6,$A17),'Data SIMD'!$D:$AB,M$8,FALSE)</f>
        <v>27</v>
      </c>
      <c r="N17" s="225">
        <f>VLOOKUP(CONCATENATE($A$6,$A17),'Data SIMD'!$D:$AB,N$8,FALSE)</f>
        <v>26</v>
      </c>
      <c r="O17" s="225">
        <f>VLOOKUP(CONCATENATE($A$6,$A17),'Data SIMD'!$D:$AB,O$8,FALSE)</f>
        <v>20</v>
      </c>
      <c r="P17" s="225">
        <f>VLOOKUP(CONCATENATE($A$6,$A17),'Data SIMD'!$D:$AB,P$8,FALSE)</f>
        <v>16</v>
      </c>
      <c r="Q17" s="225">
        <f>VLOOKUP(CONCATENATE($A$6,$A17),'Data SIMD'!$D:$AB,Q$8,FALSE)</f>
        <v>17</v>
      </c>
      <c r="R17" s="225">
        <f>VLOOKUP(CONCATENATE($A$6,$A17),'Data SIMD'!$D:$AB,R$8,FALSE)</f>
        <v>13</v>
      </c>
      <c r="S17" s="225">
        <f>VLOOKUP(CONCATENATE($A$6,$A17),'Data SIMD'!$D:$AB,S$8,FALSE)</f>
        <v>18</v>
      </c>
      <c r="T17" s="225">
        <f>VLOOKUP(CONCATENATE($A$6,$A17),'Data SIMD'!$D:$AB,T$8,FALSE)</f>
        <v>18</v>
      </c>
      <c r="U17" s="225">
        <f>VLOOKUP(CONCATENATE($A$6,$A17),'Data SIMD'!$D:$AB,U$8,FALSE)</f>
        <v>24</v>
      </c>
      <c r="V17" s="225">
        <f>VLOOKUP(CONCATENATE($A$6,$A17),'Data SIMD'!$D:$AB,V$8,FALSE)</f>
        <v>13</v>
      </c>
      <c r="W17" s="225">
        <f>VLOOKUP(CONCATENATE($A$6,$A17),'Data SIMD'!$D:$AB,W$8,FALSE)</f>
        <v>10</v>
      </c>
      <c r="X17" s="225">
        <f>VLOOKUP(CONCATENATE($A$6,$A17),'Data SIMD'!$D:$AB,X$8,FALSE)</f>
        <v>6</v>
      </c>
      <c r="Y17" s="225">
        <f>VLOOKUP(CONCATENATE($A$6,$A17),'Data SIMD'!$D:$AB,Y$8,FALSE)</f>
        <v>25</v>
      </c>
      <c r="Z17" s="225">
        <f>VLOOKUP(CONCATENATE($A$6,$A17),'Data SIMD'!$D:$AB,Z$8,FALSE)</f>
        <v>23</v>
      </c>
      <c r="AA17" s="225">
        <f>VLOOKUP(CONCATENATE($A$6,$A17),'Data SIMD'!$D:$AC,AA$8,FALSE)</f>
        <v>120</v>
      </c>
    </row>
    <row r="18" spans="1:27" s="27" customFormat="1" x14ac:dyDescent="0.2">
      <c r="A18" s="275"/>
      <c r="B18" s="35"/>
    </row>
    <row r="19" spans="1:27" s="226" customFormat="1" ht="16.2" x14ac:dyDescent="0.3">
      <c r="A19" s="278"/>
      <c r="B19" s="227" t="s">
        <v>541</v>
      </c>
    </row>
    <row r="20" spans="1:27" s="226" customFormat="1" ht="16.2" x14ac:dyDescent="0.3">
      <c r="A20" s="278"/>
      <c r="B20" s="227" t="s">
        <v>4318</v>
      </c>
      <c r="C20" s="228"/>
      <c r="D20" s="228"/>
      <c r="E20" s="228"/>
      <c r="F20" s="228"/>
      <c r="G20" s="228"/>
      <c r="H20" s="228"/>
      <c r="I20" s="228"/>
      <c r="J20" s="228"/>
      <c r="K20" s="228"/>
      <c r="L20" s="228"/>
      <c r="M20" s="228"/>
      <c r="N20" s="228"/>
      <c r="O20" s="228"/>
    </row>
    <row r="21" spans="1:27" s="226" customFormat="1" ht="16.2" x14ac:dyDescent="0.3">
      <c r="A21" s="278"/>
      <c r="B21" s="229" t="s">
        <v>2135</v>
      </c>
      <c r="C21" s="228"/>
      <c r="D21" s="228"/>
      <c r="E21" s="228"/>
      <c r="F21" s="228"/>
      <c r="G21" s="228"/>
      <c r="H21" s="228"/>
      <c r="I21" s="228"/>
      <c r="J21" s="228"/>
      <c r="K21" s="228"/>
      <c r="L21" s="228"/>
      <c r="M21" s="228"/>
      <c r="N21" s="228"/>
      <c r="O21" s="228"/>
    </row>
    <row r="22" spans="1:27" s="226" customFormat="1" ht="16.2" x14ac:dyDescent="0.3">
      <c r="A22" s="278"/>
      <c r="B22" s="227" t="s">
        <v>4319</v>
      </c>
      <c r="K22" s="75"/>
    </row>
    <row r="23" spans="1:27" s="230" customFormat="1" ht="16.2" x14ac:dyDescent="0.3">
      <c r="A23" s="279"/>
      <c r="B23" s="231" t="s">
        <v>4320</v>
      </c>
      <c r="C23" s="232"/>
      <c r="D23" s="232"/>
      <c r="E23" s="232"/>
      <c r="F23" s="232"/>
      <c r="G23" s="232"/>
      <c r="H23" s="233"/>
      <c r="I23" s="233"/>
      <c r="J23" s="233"/>
      <c r="K23" s="233"/>
      <c r="L23" s="233"/>
      <c r="M23" s="233"/>
    </row>
    <row r="24" spans="1:27" s="230" customFormat="1" ht="18" x14ac:dyDescent="0.3">
      <c r="A24" s="279"/>
      <c r="B24" s="231" t="s">
        <v>4321</v>
      </c>
      <c r="C24" s="232"/>
      <c r="D24" s="232"/>
      <c r="E24" s="232"/>
      <c r="F24" s="232"/>
      <c r="G24" s="232"/>
      <c r="H24" s="232"/>
      <c r="I24" s="232"/>
      <c r="J24" s="232"/>
      <c r="K24" s="232"/>
      <c r="L24" s="232"/>
      <c r="M24" s="232"/>
    </row>
    <row r="25" spans="1:27" s="230" customFormat="1" ht="16.2" x14ac:dyDescent="0.3">
      <c r="A25" s="279"/>
      <c r="B25" s="164" t="s">
        <v>4322</v>
      </c>
    </row>
    <row r="26" spans="1:27" s="230" customFormat="1" ht="16.2" x14ac:dyDescent="0.3">
      <c r="A26" s="279"/>
      <c r="B26" s="234" t="s">
        <v>4311</v>
      </c>
    </row>
    <row r="27" spans="1:27" s="230" customFormat="1" ht="16.2" x14ac:dyDescent="0.3">
      <c r="A27" s="279"/>
      <c r="B27" s="234" t="s">
        <v>4310</v>
      </c>
    </row>
    <row r="28" spans="1:27" s="230" customFormat="1" ht="16.2" x14ac:dyDescent="0.3">
      <c r="A28" s="279"/>
      <c r="B28" s="138" t="s">
        <v>4323</v>
      </c>
    </row>
    <row r="29" spans="1:27" ht="15.6" x14ac:dyDescent="0.3">
      <c r="B29" s="138" t="s">
        <v>4672</v>
      </c>
    </row>
    <row r="30" spans="1:27" ht="15.6" x14ac:dyDescent="0.3">
      <c r="B30" s="138" t="s">
        <v>5231</v>
      </c>
    </row>
    <row r="31" spans="1:27" x14ac:dyDescent="0.2">
      <c r="B31" s="17"/>
    </row>
    <row r="36" spans="3:20" x14ac:dyDescent="0.2">
      <c r="C36" s="66"/>
      <c r="D36" s="66"/>
      <c r="E36" s="66"/>
      <c r="F36" s="66"/>
      <c r="G36" s="66"/>
      <c r="H36" s="66"/>
      <c r="I36" s="66"/>
      <c r="J36" s="66"/>
      <c r="K36" s="66"/>
      <c r="L36" s="66"/>
      <c r="M36" s="66"/>
      <c r="N36" s="66"/>
      <c r="O36" s="66"/>
      <c r="P36" s="66"/>
      <c r="Q36" s="66"/>
      <c r="R36" s="66"/>
      <c r="S36" s="66"/>
      <c r="T36" s="66"/>
    </row>
    <row r="37" spans="3:20" x14ac:dyDescent="0.2">
      <c r="C37" s="248"/>
      <c r="D37" s="295"/>
      <c r="E37" s="295"/>
      <c r="F37" s="295"/>
      <c r="G37" s="295"/>
      <c r="H37" s="295"/>
      <c r="I37" s="295"/>
      <c r="J37" s="295"/>
      <c r="K37" s="295"/>
      <c r="L37" s="295"/>
      <c r="M37" s="295"/>
      <c r="N37" s="295"/>
      <c r="O37" s="295"/>
      <c r="P37" s="295"/>
      <c r="Q37" s="295"/>
      <c r="R37" s="295"/>
      <c r="S37" s="295"/>
      <c r="T37" s="67"/>
    </row>
    <row r="38" spans="3:20" x14ac:dyDescent="0.2">
      <c r="C38" s="68"/>
      <c r="D38" s="68"/>
      <c r="E38" s="68"/>
      <c r="F38" s="68"/>
      <c r="G38" s="68"/>
      <c r="H38" s="68"/>
      <c r="I38" s="68"/>
      <c r="J38" s="68"/>
      <c r="K38" s="68"/>
      <c r="L38" s="68"/>
      <c r="M38" s="68"/>
      <c r="N38" s="68"/>
      <c r="O38" s="68"/>
      <c r="P38" s="68"/>
      <c r="Q38" s="68"/>
      <c r="R38" s="68"/>
      <c r="S38" s="68"/>
      <c r="T38" s="68"/>
    </row>
  </sheetData>
  <sheetProtection formatColumns="0" formatRows="0"/>
  <mergeCells count="8">
    <mergeCell ref="L37:M37"/>
    <mergeCell ref="N37:O37"/>
    <mergeCell ref="P37:Q37"/>
    <mergeCell ref="R37:S37"/>
    <mergeCell ref="D37:E37"/>
    <mergeCell ref="F37:G37"/>
    <mergeCell ref="H37:I37"/>
    <mergeCell ref="J37:K37"/>
  </mergeCells>
  <pageMargins left="0.75" right="0.75" top="1" bottom="1" header="0.5" footer="0.5"/>
  <pageSetup paperSize="9" scale="51" orientation="landscape" r:id="rId1"/>
  <headerFooter alignWithMargins="0"/>
  <colBreaks count="3" manualBreakCount="3">
    <brk id="7" max="1048575" man="1"/>
    <brk id="8" max="1048575" man="1"/>
    <brk id="9" max="1048575" man="1"/>
  </colBreaks>
  <ignoredErrors>
    <ignoredError sqref="C11:Y1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Drop Down 3">
              <controlPr defaultSize="0" autoLine="0" autoPict="0">
                <anchor>
                  <from>
                    <xdr:col>1</xdr:col>
                    <xdr:colOff>38100</xdr:colOff>
                    <xdr:row>3</xdr:row>
                    <xdr:rowOff>83820</xdr:rowOff>
                  </from>
                  <to>
                    <xdr:col>1</xdr:col>
                    <xdr:colOff>2918460</xdr:colOff>
                    <xdr:row>5</xdr:row>
                    <xdr:rowOff>53340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IV4727"/>
  <sheetViews>
    <sheetView zoomScaleNormal="100" workbookViewId="0">
      <pane ySplit="1" topLeftCell="A4553" activePane="bottomLeft" state="frozenSplit"/>
      <selection pane="bottomLeft" activeCell="F4554" sqref="F4554"/>
    </sheetView>
  </sheetViews>
  <sheetFormatPr defaultRowHeight="10.199999999999999" x14ac:dyDescent="0.2"/>
  <cols>
    <col min="1" max="1" width="13.28515625" bestFit="1" customWidth="1"/>
    <col min="2" max="4" width="7.7109375" style="45" bestFit="1" customWidth="1"/>
    <col min="5" max="5" width="18.140625" customWidth="1"/>
    <col min="6" max="6" width="14.42578125" bestFit="1" customWidth="1"/>
  </cols>
  <sheetData>
    <row r="1" spans="1:5" x14ac:dyDescent="0.2">
      <c r="A1" s="2" t="s">
        <v>534</v>
      </c>
      <c r="B1" s="5" t="s">
        <v>508</v>
      </c>
      <c r="C1" s="5" t="s">
        <v>536</v>
      </c>
      <c r="D1" s="5" t="s">
        <v>537</v>
      </c>
      <c r="E1" s="5" t="s">
        <v>4069</v>
      </c>
    </row>
    <row r="2" spans="1:5" x14ac:dyDescent="0.2">
      <c r="A2" s="2" t="s">
        <v>1598</v>
      </c>
      <c r="B2" s="49">
        <v>7</v>
      </c>
      <c r="C2" s="49">
        <v>4</v>
      </c>
      <c r="D2" s="49">
        <v>3</v>
      </c>
      <c r="E2" s="49">
        <v>0</v>
      </c>
    </row>
    <row r="3" spans="1:5" x14ac:dyDescent="0.2">
      <c r="A3" s="2" t="s">
        <v>1456</v>
      </c>
      <c r="B3" s="49">
        <v>7</v>
      </c>
      <c r="C3" s="49">
        <v>4</v>
      </c>
      <c r="D3" s="49">
        <v>3</v>
      </c>
      <c r="E3" s="49">
        <v>0</v>
      </c>
    </row>
    <row r="4" spans="1:5" x14ac:dyDescent="0.2">
      <c r="A4" s="2" t="s">
        <v>1539</v>
      </c>
      <c r="B4" s="49">
        <v>7</v>
      </c>
      <c r="C4" s="49">
        <v>4</v>
      </c>
      <c r="D4" s="49">
        <v>3</v>
      </c>
      <c r="E4" s="49">
        <v>0</v>
      </c>
    </row>
    <row r="5" spans="1:5" x14ac:dyDescent="0.2">
      <c r="A5" s="2" t="s">
        <v>1599</v>
      </c>
      <c r="B5" s="49">
        <v>1</v>
      </c>
      <c r="C5" s="49">
        <v>1</v>
      </c>
      <c r="D5" s="47"/>
      <c r="E5" s="49">
        <v>0</v>
      </c>
    </row>
    <row r="6" spans="1:5" x14ac:dyDescent="0.2">
      <c r="A6" s="2" t="s">
        <v>1457</v>
      </c>
      <c r="B6" s="49">
        <v>1</v>
      </c>
      <c r="C6" s="49">
        <v>1</v>
      </c>
      <c r="D6" s="47"/>
      <c r="E6" s="49">
        <v>0</v>
      </c>
    </row>
    <row r="7" spans="1:5" x14ac:dyDescent="0.2">
      <c r="A7" s="2" t="s">
        <v>1540</v>
      </c>
      <c r="B7" s="49">
        <v>1</v>
      </c>
      <c r="C7" s="49">
        <v>1</v>
      </c>
      <c r="D7" s="47"/>
      <c r="E7" s="49">
        <v>0</v>
      </c>
    </row>
    <row r="8" spans="1:5" x14ac:dyDescent="0.2">
      <c r="A8" s="2" t="s">
        <v>1600</v>
      </c>
      <c r="B8" s="49">
        <v>10</v>
      </c>
      <c r="C8" s="49">
        <v>9</v>
      </c>
      <c r="D8" s="49">
        <v>1</v>
      </c>
      <c r="E8" s="49">
        <v>0</v>
      </c>
    </row>
    <row r="9" spans="1:5" x14ac:dyDescent="0.2">
      <c r="A9" s="2" t="s">
        <v>1458</v>
      </c>
      <c r="B9" s="49">
        <v>10</v>
      </c>
      <c r="C9" s="49">
        <v>9</v>
      </c>
      <c r="D9" s="49">
        <v>1</v>
      </c>
      <c r="E9" s="49">
        <v>0</v>
      </c>
    </row>
    <row r="10" spans="1:5" x14ac:dyDescent="0.2">
      <c r="A10" s="2" t="s">
        <v>1541</v>
      </c>
      <c r="B10" s="49">
        <v>10</v>
      </c>
      <c r="C10" s="49">
        <v>9</v>
      </c>
      <c r="D10" s="49">
        <v>1</v>
      </c>
      <c r="E10" s="49">
        <v>0</v>
      </c>
    </row>
    <row r="11" spans="1:5" x14ac:dyDescent="0.2">
      <c r="A11" s="2" t="s">
        <v>1459</v>
      </c>
      <c r="B11" s="49">
        <v>4</v>
      </c>
      <c r="C11" s="49">
        <v>4</v>
      </c>
      <c r="D11" s="47"/>
      <c r="E11" s="49">
        <v>0</v>
      </c>
    </row>
    <row r="12" spans="1:5" x14ac:dyDescent="0.2">
      <c r="A12" s="2" t="s">
        <v>1601</v>
      </c>
      <c r="B12" s="49">
        <v>217</v>
      </c>
      <c r="C12" s="49">
        <v>133</v>
      </c>
      <c r="D12" s="49">
        <v>84</v>
      </c>
      <c r="E12" s="49">
        <v>0</v>
      </c>
    </row>
    <row r="13" spans="1:5" x14ac:dyDescent="0.2">
      <c r="A13" s="2" t="s">
        <v>1460</v>
      </c>
      <c r="B13" s="49">
        <v>29</v>
      </c>
      <c r="C13" s="49">
        <v>15</v>
      </c>
      <c r="D13" s="49">
        <v>14</v>
      </c>
      <c r="E13" s="49">
        <v>0</v>
      </c>
    </row>
    <row r="14" spans="1:5" x14ac:dyDescent="0.2">
      <c r="A14" s="2" t="s">
        <v>1461</v>
      </c>
      <c r="B14" s="49">
        <v>164</v>
      </c>
      <c r="C14" s="49">
        <v>105</v>
      </c>
      <c r="D14" s="49">
        <v>59</v>
      </c>
      <c r="E14" s="49">
        <v>0</v>
      </c>
    </row>
    <row r="15" spans="1:5" x14ac:dyDescent="0.2">
      <c r="A15" s="2" t="s">
        <v>1570</v>
      </c>
      <c r="B15" s="49">
        <v>177</v>
      </c>
      <c r="C15" s="49">
        <v>113</v>
      </c>
      <c r="D15" s="49">
        <v>64</v>
      </c>
      <c r="E15" s="49">
        <v>0</v>
      </c>
    </row>
    <row r="16" spans="1:5" x14ac:dyDescent="0.2">
      <c r="A16" s="2" t="s">
        <v>1462</v>
      </c>
      <c r="B16" s="49">
        <v>13</v>
      </c>
      <c r="C16" s="49">
        <v>5</v>
      </c>
      <c r="D16" s="49">
        <v>8</v>
      </c>
      <c r="E16" s="49">
        <v>0</v>
      </c>
    </row>
    <row r="17" spans="1:5" x14ac:dyDescent="0.2">
      <c r="A17" s="2" t="s">
        <v>1463</v>
      </c>
      <c r="B17" s="49">
        <v>23</v>
      </c>
      <c r="C17" s="49">
        <v>14</v>
      </c>
      <c r="D17" s="49">
        <v>9</v>
      </c>
      <c r="E17" s="49">
        <v>0</v>
      </c>
    </row>
    <row r="18" spans="1:5" x14ac:dyDescent="0.2">
      <c r="A18" s="2" t="s">
        <v>1571</v>
      </c>
      <c r="B18" s="49">
        <v>30</v>
      </c>
      <c r="C18" s="49">
        <v>15</v>
      </c>
      <c r="D18" s="49">
        <v>15</v>
      </c>
      <c r="E18" s="49">
        <v>0</v>
      </c>
    </row>
    <row r="19" spans="1:5" x14ac:dyDescent="0.2">
      <c r="A19" s="2" t="s">
        <v>1542</v>
      </c>
      <c r="B19" s="49">
        <v>199</v>
      </c>
      <c r="C19" s="49">
        <v>127</v>
      </c>
      <c r="D19" s="49">
        <v>72</v>
      </c>
      <c r="E19" s="49">
        <v>0</v>
      </c>
    </row>
    <row r="20" spans="1:5" x14ac:dyDescent="0.2">
      <c r="A20" s="2" t="s">
        <v>1543</v>
      </c>
      <c r="B20" s="49">
        <v>42</v>
      </c>
      <c r="C20" s="49">
        <v>20</v>
      </c>
      <c r="D20" s="49">
        <v>22</v>
      </c>
      <c r="E20" s="49">
        <v>0</v>
      </c>
    </row>
    <row r="21" spans="1:5" x14ac:dyDescent="0.2">
      <c r="A21" s="2" t="s">
        <v>1464</v>
      </c>
      <c r="B21" s="49">
        <v>9</v>
      </c>
      <c r="C21" s="49">
        <v>4</v>
      </c>
      <c r="D21" s="49">
        <v>5</v>
      </c>
      <c r="E21" s="49">
        <v>0</v>
      </c>
    </row>
    <row r="22" spans="1:5" x14ac:dyDescent="0.2">
      <c r="A22" s="2" t="s">
        <v>1465</v>
      </c>
      <c r="B22" s="49">
        <v>1</v>
      </c>
      <c r="C22" s="47"/>
      <c r="D22" s="49">
        <v>1</v>
      </c>
      <c r="E22" s="49">
        <v>0</v>
      </c>
    </row>
    <row r="23" spans="1:5" x14ac:dyDescent="0.2">
      <c r="A23" s="2" t="s">
        <v>1602</v>
      </c>
      <c r="B23" s="49">
        <v>68</v>
      </c>
      <c r="C23" s="49">
        <v>37</v>
      </c>
      <c r="D23" s="49">
        <v>31</v>
      </c>
      <c r="E23" s="49">
        <v>0</v>
      </c>
    </row>
    <row r="24" spans="1:5" x14ac:dyDescent="0.2">
      <c r="A24" s="2" t="s">
        <v>1466</v>
      </c>
      <c r="B24" s="49">
        <v>26</v>
      </c>
      <c r="C24" s="49">
        <v>11</v>
      </c>
      <c r="D24" s="49">
        <v>15</v>
      </c>
      <c r="E24" s="49">
        <v>0</v>
      </c>
    </row>
    <row r="25" spans="1:5" x14ac:dyDescent="0.2">
      <c r="A25" s="2" t="s">
        <v>1467</v>
      </c>
      <c r="B25" s="49">
        <v>36</v>
      </c>
      <c r="C25" s="49">
        <v>25</v>
      </c>
      <c r="D25" s="49">
        <v>11</v>
      </c>
      <c r="E25" s="49">
        <v>0</v>
      </c>
    </row>
    <row r="26" spans="1:5" x14ac:dyDescent="0.2">
      <c r="A26" s="2" t="s">
        <v>1572</v>
      </c>
      <c r="B26" s="49">
        <v>40</v>
      </c>
      <c r="C26" s="49">
        <v>25</v>
      </c>
      <c r="D26" s="49">
        <v>15</v>
      </c>
      <c r="E26" s="49">
        <v>0</v>
      </c>
    </row>
    <row r="27" spans="1:5" x14ac:dyDescent="0.2">
      <c r="A27" s="2" t="s">
        <v>1468</v>
      </c>
      <c r="B27" s="49">
        <v>1</v>
      </c>
      <c r="C27" s="49">
        <v>1</v>
      </c>
      <c r="D27" s="47"/>
      <c r="E27" s="49">
        <v>0</v>
      </c>
    </row>
    <row r="28" spans="1:5" x14ac:dyDescent="0.2">
      <c r="A28" s="2" t="s">
        <v>1469</v>
      </c>
      <c r="B28" s="49">
        <v>23</v>
      </c>
      <c r="C28" s="49">
        <v>8</v>
      </c>
      <c r="D28" s="49">
        <v>15</v>
      </c>
      <c r="E28" s="49">
        <v>0</v>
      </c>
    </row>
    <row r="29" spans="1:5" x14ac:dyDescent="0.2">
      <c r="A29" s="2" t="s">
        <v>1573</v>
      </c>
      <c r="B29" s="49">
        <v>27</v>
      </c>
      <c r="C29" s="49">
        <v>11</v>
      </c>
      <c r="D29" s="49">
        <v>16</v>
      </c>
      <c r="E29" s="49">
        <v>0</v>
      </c>
    </row>
    <row r="30" spans="1:5" x14ac:dyDescent="0.2">
      <c r="A30" s="2" t="s">
        <v>1544</v>
      </c>
      <c r="B30" s="49">
        <v>63</v>
      </c>
      <c r="C30" s="49">
        <v>33</v>
      </c>
      <c r="D30" s="49">
        <v>30</v>
      </c>
      <c r="E30" s="49">
        <v>0</v>
      </c>
    </row>
    <row r="31" spans="1:5" x14ac:dyDescent="0.2">
      <c r="A31" s="2" t="s">
        <v>1545</v>
      </c>
      <c r="B31" s="49">
        <v>27</v>
      </c>
      <c r="C31" s="49">
        <v>12</v>
      </c>
      <c r="D31" s="49">
        <v>15</v>
      </c>
      <c r="E31" s="49">
        <v>0</v>
      </c>
    </row>
    <row r="32" spans="1:5" x14ac:dyDescent="0.2">
      <c r="A32" s="2" t="s">
        <v>1470</v>
      </c>
      <c r="B32" s="49">
        <v>3</v>
      </c>
      <c r="C32" s="47"/>
      <c r="D32" s="49">
        <v>3</v>
      </c>
      <c r="E32" s="49">
        <v>0</v>
      </c>
    </row>
    <row r="33" spans="1:5" x14ac:dyDescent="0.2">
      <c r="A33" s="2" t="s">
        <v>1420</v>
      </c>
      <c r="B33" s="49">
        <v>9</v>
      </c>
      <c r="C33" s="49">
        <v>3</v>
      </c>
      <c r="D33" s="49">
        <v>6</v>
      </c>
      <c r="E33" s="49">
        <v>0</v>
      </c>
    </row>
    <row r="34" spans="1:5" x14ac:dyDescent="0.2">
      <c r="A34" s="2" t="s">
        <v>1452</v>
      </c>
      <c r="B34" s="49">
        <v>798</v>
      </c>
      <c r="C34" s="49">
        <v>410</v>
      </c>
      <c r="D34" s="49">
        <v>388</v>
      </c>
      <c r="E34" s="49">
        <v>0</v>
      </c>
    </row>
    <row r="35" spans="1:5" x14ac:dyDescent="0.2">
      <c r="A35" s="2" t="s">
        <v>1421</v>
      </c>
      <c r="B35" s="49">
        <v>73</v>
      </c>
      <c r="C35" s="49">
        <v>28</v>
      </c>
      <c r="D35" s="49">
        <v>45</v>
      </c>
      <c r="E35" s="49">
        <v>0</v>
      </c>
    </row>
    <row r="36" spans="1:5" x14ac:dyDescent="0.2">
      <c r="A36" s="2" t="s">
        <v>1422</v>
      </c>
      <c r="B36" s="49">
        <v>607</v>
      </c>
      <c r="C36" s="49">
        <v>338</v>
      </c>
      <c r="D36" s="49">
        <v>269</v>
      </c>
      <c r="E36" s="49">
        <v>0</v>
      </c>
    </row>
    <row r="37" spans="1:5" x14ac:dyDescent="0.2">
      <c r="A37" s="2" t="s">
        <v>1446</v>
      </c>
      <c r="B37" s="49">
        <v>654</v>
      </c>
      <c r="C37" s="49">
        <v>356</v>
      </c>
      <c r="D37" s="49">
        <v>298</v>
      </c>
      <c r="E37" s="49">
        <v>0</v>
      </c>
    </row>
    <row r="38" spans="1:5" x14ac:dyDescent="0.2">
      <c r="A38" s="2" t="s">
        <v>1423</v>
      </c>
      <c r="B38" s="49">
        <v>51</v>
      </c>
      <c r="C38" s="49">
        <v>21</v>
      </c>
      <c r="D38" s="49">
        <v>30</v>
      </c>
      <c r="E38" s="49">
        <v>0</v>
      </c>
    </row>
    <row r="39" spans="1:5" x14ac:dyDescent="0.2">
      <c r="A39" s="2" t="s">
        <v>1424</v>
      </c>
      <c r="B39" s="49">
        <v>95</v>
      </c>
      <c r="C39" s="49">
        <v>32</v>
      </c>
      <c r="D39" s="49">
        <v>63</v>
      </c>
      <c r="E39" s="49">
        <v>0</v>
      </c>
    </row>
    <row r="40" spans="1:5" x14ac:dyDescent="0.2">
      <c r="A40" s="2" t="s">
        <v>1447</v>
      </c>
      <c r="B40" s="49">
        <v>111</v>
      </c>
      <c r="C40" s="49">
        <v>41</v>
      </c>
      <c r="D40" s="49">
        <v>70</v>
      </c>
      <c r="E40" s="49">
        <v>0</v>
      </c>
    </row>
    <row r="41" spans="1:5" x14ac:dyDescent="0.2">
      <c r="A41" s="2" t="s">
        <v>1439</v>
      </c>
      <c r="B41" s="49">
        <v>742</v>
      </c>
      <c r="C41" s="49">
        <v>385</v>
      </c>
      <c r="D41" s="49">
        <v>357</v>
      </c>
      <c r="E41" s="49">
        <v>0</v>
      </c>
    </row>
    <row r="42" spans="1:5" x14ac:dyDescent="0.2">
      <c r="A42" s="2" t="s">
        <v>1440</v>
      </c>
      <c r="B42" s="49">
        <v>124</v>
      </c>
      <c r="C42" s="49">
        <v>49</v>
      </c>
      <c r="D42" s="49">
        <v>75</v>
      </c>
      <c r="E42" s="49">
        <v>0</v>
      </c>
    </row>
    <row r="43" spans="1:5" x14ac:dyDescent="0.2">
      <c r="A43" s="2" t="s">
        <v>1425</v>
      </c>
      <c r="B43" s="49">
        <v>41</v>
      </c>
      <c r="C43" s="49">
        <v>17</v>
      </c>
      <c r="D43" s="49">
        <v>24</v>
      </c>
      <c r="E43" s="49">
        <v>0</v>
      </c>
    </row>
    <row r="44" spans="1:5" x14ac:dyDescent="0.2">
      <c r="A44" s="2" t="s">
        <v>1471</v>
      </c>
      <c r="B44" s="49">
        <v>2</v>
      </c>
      <c r="C44" s="49">
        <v>2</v>
      </c>
      <c r="D44" s="47"/>
      <c r="E44" s="49">
        <v>0</v>
      </c>
    </row>
    <row r="45" spans="1:5" x14ac:dyDescent="0.2">
      <c r="A45" s="2" t="s">
        <v>1603</v>
      </c>
      <c r="B45" s="49">
        <v>229</v>
      </c>
      <c r="C45" s="49">
        <v>109</v>
      </c>
      <c r="D45" s="49">
        <v>120</v>
      </c>
      <c r="E45" s="49">
        <v>0</v>
      </c>
    </row>
    <row r="46" spans="1:5" x14ac:dyDescent="0.2">
      <c r="A46" s="2" t="s">
        <v>1472</v>
      </c>
      <c r="B46" s="49">
        <v>41</v>
      </c>
      <c r="C46" s="49">
        <v>14</v>
      </c>
      <c r="D46" s="49">
        <v>27</v>
      </c>
      <c r="E46" s="49">
        <v>0</v>
      </c>
    </row>
    <row r="47" spans="1:5" x14ac:dyDescent="0.2">
      <c r="A47" s="2" t="s">
        <v>1473</v>
      </c>
      <c r="B47" s="49">
        <v>155</v>
      </c>
      <c r="C47" s="49">
        <v>80</v>
      </c>
      <c r="D47" s="49">
        <v>75</v>
      </c>
      <c r="E47" s="49">
        <v>0</v>
      </c>
    </row>
    <row r="48" spans="1:5" x14ac:dyDescent="0.2">
      <c r="A48" s="2" t="s">
        <v>1574</v>
      </c>
      <c r="B48" s="49">
        <v>167</v>
      </c>
      <c r="C48" s="49">
        <v>86</v>
      </c>
      <c r="D48" s="49">
        <v>81</v>
      </c>
      <c r="E48" s="49">
        <v>0</v>
      </c>
    </row>
    <row r="49" spans="1:5" x14ac:dyDescent="0.2">
      <c r="A49" s="2" t="s">
        <v>1474</v>
      </c>
      <c r="B49" s="49">
        <v>15</v>
      </c>
      <c r="C49" s="49">
        <v>6</v>
      </c>
      <c r="D49" s="49">
        <v>9</v>
      </c>
      <c r="E49" s="49">
        <v>0</v>
      </c>
    </row>
    <row r="50" spans="1:5" x14ac:dyDescent="0.2">
      <c r="A50" s="2" t="s">
        <v>1475</v>
      </c>
      <c r="B50" s="49">
        <v>45</v>
      </c>
      <c r="C50" s="49">
        <v>14</v>
      </c>
      <c r="D50" s="49">
        <v>31</v>
      </c>
      <c r="E50" s="49">
        <v>0</v>
      </c>
    </row>
    <row r="51" spans="1:5" x14ac:dyDescent="0.2">
      <c r="A51" s="2" t="s">
        <v>1575</v>
      </c>
      <c r="B51" s="49">
        <v>51</v>
      </c>
      <c r="C51" s="49">
        <v>17</v>
      </c>
      <c r="D51" s="49">
        <v>34</v>
      </c>
      <c r="E51" s="49">
        <v>0</v>
      </c>
    </row>
    <row r="52" spans="1:5" x14ac:dyDescent="0.2">
      <c r="A52" s="2" t="s">
        <v>1546</v>
      </c>
      <c r="B52" s="49">
        <v>209</v>
      </c>
      <c r="C52" s="49">
        <v>100</v>
      </c>
      <c r="D52" s="49">
        <v>109</v>
      </c>
      <c r="E52" s="49">
        <v>0</v>
      </c>
    </row>
    <row r="53" spans="1:5" x14ac:dyDescent="0.2">
      <c r="A53" s="2" t="s">
        <v>1547</v>
      </c>
      <c r="B53" s="49">
        <v>56</v>
      </c>
      <c r="C53" s="49">
        <v>20</v>
      </c>
      <c r="D53" s="49">
        <v>36</v>
      </c>
      <c r="E53" s="49">
        <v>0</v>
      </c>
    </row>
    <row r="54" spans="1:5" x14ac:dyDescent="0.2">
      <c r="A54" s="2" t="s">
        <v>1477</v>
      </c>
      <c r="B54" s="49">
        <v>10</v>
      </c>
      <c r="C54" s="49">
        <v>4</v>
      </c>
      <c r="D54" s="49">
        <v>6</v>
      </c>
      <c r="E54" s="49">
        <v>0</v>
      </c>
    </row>
    <row r="55" spans="1:5" x14ac:dyDescent="0.2">
      <c r="A55" s="2" t="s">
        <v>1478</v>
      </c>
      <c r="B55" s="49">
        <v>10</v>
      </c>
      <c r="C55" s="49">
        <v>5</v>
      </c>
      <c r="D55" s="49">
        <v>5</v>
      </c>
      <c r="E55" s="49">
        <v>0</v>
      </c>
    </row>
    <row r="56" spans="1:5" x14ac:dyDescent="0.2">
      <c r="A56" s="2" t="s">
        <v>1604</v>
      </c>
      <c r="B56" s="49">
        <v>845</v>
      </c>
      <c r="C56" s="49">
        <v>485</v>
      </c>
      <c r="D56" s="49">
        <v>360</v>
      </c>
      <c r="E56" s="49">
        <v>0</v>
      </c>
    </row>
    <row r="57" spans="1:5" x14ac:dyDescent="0.2">
      <c r="A57" s="2" t="s">
        <v>1479</v>
      </c>
      <c r="B57" s="49">
        <v>46</v>
      </c>
      <c r="C57" s="49">
        <v>11</v>
      </c>
      <c r="D57" s="49">
        <v>35</v>
      </c>
      <c r="E57" s="49">
        <v>0</v>
      </c>
    </row>
    <row r="58" spans="1:5" x14ac:dyDescent="0.2">
      <c r="A58" s="2" t="s">
        <v>1480</v>
      </c>
      <c r="B58" s="49">
        <v>660</v>
      </c>
      <c r="C58" s="49">
        <v>397</v>
      </c>
      <c r="D58" s="49">
        <v>263</v>
      </c>
      <c r="E58" s="49">
        <v>0</v>
      </c>
    </row>
    <row r="59" spans="1:5" x14ac:dyDescent="0.2">
      <c r="A59" s="2" t="s">
        <v>1576</v>
      </c>
      <c r="B59" s="49">
        <v>692</v>
      </c>
      <c r="C59" s="49">
        <v>411</v>
      </c>
      <c r="D59" s="49">
        <v>281</v>
      </c>
      <c r="E59" s="49">
        <v>0</v>
      </c>
    </row>
    <row r="60" spans="1:5" x14ac:dyDescent="0.2">
      <c r="A60" s="2" t="s">
        <v>1481</v>
      </c>
      <c r="B60" s="49">
        <v>124</v>
      </c>
      <c r="C60" s="49">
        <v>71</v>
      </c>
      <c r="D60" s="49">
        <v>53</v>
      </c>
      <c r="E60" s="49">
        <v>0</v>
      </c>
    </row>
    <row r="61" spans="1:5" x14ac:dyDescent="0.2">
      <c r="A61" s="2" t="s">
        <v>1482</v>
      </c>
      <c r="B61" s="49">
        <v>29</v>
      </c>
      <c r="C61" s="49">
        <v>4</v>
      </c>
      <c r="D61" s="49">
        <v>25</v>
      </c>
      <c r="E61" s="49">
        <v>0</v>
      </c>
    </row>
    <row r="62" spans="1:5" x14ac:dyDescent="0.2">
      <c r="A62" s="2" t="s">
        <v>1577</v>
      </c>
      <c r="B62" s="49">
        <v>55</v>
      </c>
      <c r="C62" s="49">
        <v>12</v>
      </c>
      <c r="D62" s="49">
        <v>43</v>
      </c>
      <c r="E62" s="49">
        <v>0</v>
      </c>
    </row>
    <row r="63" spans="1:5" x14ac:dyDescent="0.2">
      <c r="A63" s="2" t="s">
        <v>1548</v>
      </c>
      <c r="B63" s="49">
        <v>717</v>
      </c>
      <c r="C63" s="49">
        <v>415</v>
      </c>
      <c r="D63" s="49">
        <v>302</v>
      </c>
      <c r="E63" s="49">
        <v>0</v>
      </c>
    </row>
    <row r="64" spans="1:5" x14ac:dyDescent="0.2">
      <c r="A64" s="2" t="s">
        <v>1549</v>
      </c>
      <c r="B64" s="49">
        <v>169</v>
      </c>
      <c r="C64" s="49">
        <v>81</v>
      </c>
      <c r="D64" s="49">
        <v>88</v>
      </c>
      <c r="E64" s="49">
        <v>0</v>
      </c>
    </row>
    <row r="65" spans="1:5" x14ac:dyDescent="0.2">
      <c r="A65" s="2" t="s">
        <v>1483</v>
      </c>
      <c r="B65" s="49">
        <v>28</v>
      </c>
      <c r="C65" s="49">
        <v>13</v>
      </c>
      <c r="D65" s="49">
        <v>15</v>
      </c>
      <c r="E65" s="49">
        <v>0</v>
      </c>
    </row>
    <row r="66" spans="1:5" x14ac:dyDescent="0.2">
      <c r="A66" s="2" t="s">
        <v>1484</v>
      </c>
      <c r="B66" s="49">
        <v>2</v>
      </c>
      <c r="C66" s="47"/>
      <c r="D66" s="49">
        <v>2</v>
      </c>
      <c r="E66" s="49">
        <v>0</v>
      </c>
    </row>
    <row r="67" spans="1:5" x14ac:dyDescent="0.2">
      <c r="A67" s="2" t="s">
        <v>1605</v>
      </c>
      <c r="B67" s="49">
        <v>203</v>
      </c>
      <c r="C67" s="49">
        <v>116</v>
      </c>
      <c r="D67" s="49">
        <v>87</v>
      </c>
      <c r="E67" s="49">
        <v>0</v>
      </c>
    </row>
    <row r="68" spans="1:5" x14ac:dyDescent="0.2">
      <c r="A68" s="2" t="s">
        <v>1485</v>
      </c>
      <c r="B68" s="49">
        <v>72</v>
      </c>
      <c r="C68" s="49">
        <v>30</v>
      </c>
      <c r="D68" s="49">
        <v>42</v>
      </c>
      <c r="E68" s="49">
        <v>0</v>
      </c>
    </row>
    <row r="69" spans="1:5" x14ac:dyDescent="0.2">
      <c r="A69" s="2" t="s">
        <v>1486</v>
      </c>
      <c r="B69" s="49">
        <v>110</v>
      </c>
      <c r="C69" s="49">
        <v>74</v>
      </c>
      <c r="D69" s="49">
        <v>36</v>
      </c>
      <c r="E69" s="49">
        <v>0</v>
      </c>
    </row>
    <row r="70" spans="1:5" x14ac:dyDescent="0.2">
      <c r="A70" s="2" t="s">
        <v>1578</v>
      </c>
      <c r="B70" s="49">
        <v>125</v>
      </c>
      <c r="C70" s="49">
        <v>82</v>
      </c>
      <c r="D70" s="49">
        <v>43</v>
      </c>
      <c r="E70" s="49">
        <v>0</v>
      </c>
    </row>
    <row r="71" spans="1:5" x14ac:dyDescent="0.2">
      <c r="A71" s="2" t="s">
        <v>1487</v>
      </c>
      <c r="B71" s="49">
        <v>4</v>
      </c>
      <c r="C71" s="49">
        <v>4</v>
      </c>
      <c r="D71" s="47"/>
      <c r="E71" s="49">
        <v>0</v>
      </c>
    </row>
    <row r="72" spans="1:5" x14ac:dyDescent="0.2">
      <c r="A72" s="2" t="s">
        <v>1488</v>
      </c>
      <c r="B72" s="49">
        <v>120</v>
      </c>
      <c r="C72" s="49">
        <v>62</v>
      </c>
      <c r="D72" s="49">
        <v>58</v>
      </c>
      <c r="E72" s="49">
        <v>0</v>
      </c>
    </row>
    <row r="73" spans="1:5" x14ac:dyDescent="0.2">
      <c r="A73" s="2" t="s">
        <v>1579</v>
      </c>
      <c r="B73" s="49">
        <v>127</v>
      </c>
      <c r="C73" s="49">
        <v>66</v>
      </c>
      <c r="D73" s="49">
        <v>61</v>
      </c>
      <c r="E73" s="49">
        <v>0</v>
      </c>
    </row>
    <row r="74" spans="1:5" x14ac:dyDescent="0.2">
      <c r="A74" s="2" t="s">
        <v>1550</v>
      </c>
      <c r="B74" s="49">
        <v>195</v>
      </c>
      <c r="C74" s="49">
        <v>111</v>
      </c>
      <c r="D74" s="49">
        <v>84</v>
      </c>
      <c r="E74" s="49">
        <v>0</v>
      </c>
    </row>
    <row r="75" spans="1:5" x14ac:dyDescent="0.2">
      <c r="A75" s="2" t="s">
        <v>1551</v>
      </c>
      <c r="B75" s="49">
        <v>75</v>
      </c>
      <c r="C75" s="49">
        <v>33</v>
      </c>
      <c r="D75" s="49">
        <v>42</v>
      </c>
      <c r="E75" s="49">
        <v>0</v>
      </c>
    </row>
    <row r="76" spans="1:5" x14ac:dyDescent="0.2">
      <c r="A76" s="2" t="s">
        <v>1489</v>
      </c>
      <c r="B76" s="49">
        <v>13</v>
      </c>
      <c r="C76" s="49">
        <v>8</v>
      </c>
      <c r="D76" s="49">
        <v>5</v>
      </c>
      <c r="E76" s="49">
        <v>0</v>
      </c>
    </row>
    <row r="77" spans="1:5" x14ac:dyDescent="0.2">
      <c r="A77" s="2" t="s">
        <v>1490</v>
      </c>
      <c r="B77" s="49">
        <v>7</v>
      </c>
      <c r="C77" s="49">
        <v>4</v>
      </c>
      <c r="D77" s="49">
        <v>3</v>
      </c>
      <c r="E77" s="49">
        <v>0</v>
      </c>
    </row>
    <row r="78" spans="1:5" x14ac:dyDescent="0.2">
      <c r="A78" s="2" t="s">
        <v>1606</v>
      </c>
      <c r="B78" s="49">
        <v>328</v>
      </c>
      <c r="C78" s="49">
        <v>182</v>
      </c>
      <c r="D78" s="49">
        <v>146</v>
      </c>
      <c r="E78" s="49">
        <v>0</v>
      </c>
    </row>
    <row r="79" spans="1:5" x14ac:dyDescent="0.2">
      <c r="A79" s="2" t="s">
        <v>1491</v>
      </c>
      <c r="B79" s="49">
        <v>30</v>
      </c>
      <c r="C79" s="49">
        <v>5</v>
      </c>
      <c r="D79" s="49">
        <v>25</v>
      </c>
      <c r="E79" s="49">
        <v>0</v>
      </c>
    </row>
    <row r="80" spans="1:5" x14ac:dyDescent="0.2">
      <c r="A80" s="2" t="s">
        <v>1492</v>
      </c>
      <c r="B80" s="49">
        <v>265</v>
      </c>
      <c r="C80" s="49">
        <v>160</v>
      </c>
      <c r="D80" s="49">
        <v>105</v>
      </c>
      <c r="E80" s="49">
        <v>0</v>
      </c>
    </row>
    <row r="81" spans="1:5" x14ac:dyDescent="0.2">
      <c r="A81" s="2" t="s">
        <v>1580</v>
      </c>
      <c r="B81" s="49">
        <v>286</v>
      </c>
      <c r="C81" s="49">
        <v>169</v>
      </c>
      <c r="D81" s="49">
        <v>117</v>
      </c>
      <c r="E81" s="49">
        <v>0</v>
      </c>
    </row>
    <row r="82" spans="1:5" x14ac:dyDescent="0.2">
      <c r="A82" s="2" t="s">
        <v>1493</v>
      </c>
      <c r="B82" s="49">
        <v>21</v>
      </c>
      <c r="C82" s="49">
        <v>11</v>
      </c>
      <c r="D82" s="49">
        <v>10</v>
      </c>
      <c r="E82" s="49">
        <v>0</v>
      </c>
    </row>
    <row r="83" spans="1:5" x14ac:dyDescent="0.2">
      <c r="A83" s="2" t="s">
        <v>1494</v>
      </c>
      <c r="B83" s="49">
        <v>9</v>
      </c>
      <c r="C83" s="49">
        <v>3</v>
      </c>
      <c r="D83" s="49">
        <v>6</v>
      </c>
      <c r="E83" s="49">
        <v>0</v>
      </c>
    </row>
    <row r="84" spans="1:5" x14ac:dyDescent="0.2">
      <c r="A84" s="2" t="s">
        <v>1581</v>
      </c>
      <c r="B84" s="49">
        <v>33</v>
      </c>
      <c r="C84" s="49">
        <v>6</v>
      </c>
      <c r="D84" s="49">
        <v>27</v>
      </c>
      <c r="E84" s="49">
        <v>0</v>
      </c>
    </row>
    <row r="85" spans="1:5" x14ac:dyDescent="0.2">
      <c r="A85" s="2" t="s">
        <v>1552</v>
      </c>
      <c r="B85" s="49">
        <v>291</v>
      </c>
      <c r="C85" s="49">
        <v>171</v>
      </c>
      <c r="D85" s="49">
        <v>120</v>
      </c>
      <c r="E85" s="49">
        <v>0</v>
      </c>
    </row>
    <row r="86" spans="1:5" x14ac:dyDescent="0.2">
      <c r="A86" s="2" t="s">
        <v>1553</v>
      </c>
      <c r="B86" s="49">
        <v>51</v>
      </c>
      <c r="C86" s="49">
        <v>16</v>
      </c>
      <c r="D86" s="49">
        <v>35</v>
      </c>
      <c r="E86" s="49">
        <v>0</v>
      </c>
    </row>
    <row r="87" spans="1:5" x14ac:dyDescent="0.2">
      <c r="A87" s="2" t="s">
        <v>1495</v>
      </c>
      <c r="B87" s="49">
        <v>16</v>
      </c>
      <c r="C87" s="49">
        <v>7</v>
      </c>
      <c r="D87" s="49">
        <v>9</v>
      </c>
      <c r="E87" s="49">
        <v>0</v>
      </c>
    </row>
    <row r="88" spans="1:5" x14ac:dyDescent="0.2">
      <c r="A88" s="2" t="s">
        <v>1426</v>
      </c>
      <c r="B88" s="49">
        <v>16</v>
      </c>
      <c r="C88" s="49">
        <v>9</v>
      </c>
      <c r="D88" s="49">
        <v>7</v>
      </c>
      <c r="E88" s="49">
        <v>0</v>
      </c>
    </row>
    <row r="89" spans="1:5" x14ac:dyDescent="0.2">
      <c r="A89" s="2" t="s">
        <v>1453</v>
      </c>
      <c r="B89" s="49">
        <v>906</v>
      </c>
      <c r="C89" s="49">
        <v>489</v>
      </c>
      <c r="D89" s="49">
        <v>417</v>
      </c>
      <c r="E89" s="49">
        <v>0</v>
      </c>
    </row>
    <row r="90" spans="1:5" x14ac:dyDescent="0.2">
      <c r="A90" s="2" t="s">
        <v>1427</v>
      </c>
      <c r="B90" s="49">
        <v>198</v>
      </c>
      <c r="C90" s="49">
        <v>73</v>
      </c>
      <c r="D90" s="49">
        <v>125</v>
      </c>
      <c r="E90" s="49">
        <v>0</v>
      </c>
    </row>
    <row r="91" spans="1:5" x14ac:dyDescent="0.2">
      <c r="A91" s="2" t="s">
        <v>1428</v>
      </c>
      <c r="B91" s="49">
        <v>518</v>
      </c>
      <c r="C91" s="49">
        <v>317</v>
      </c>
      <c r="D91" s="49">
        <v>201</v>
      </c>
      <c r="E91" s="49">
        <v>0</v>
      </c>
    </row>
    <row r="92" spans="1:5" x14ac:dyDescent="0.2">
      <c r="A92" s="2" t="s">
        <v>1448</v>
      </c>
      <c r="B92" s="49">
        <v>583</v>
      </c>
      <c r="C92" s="49">
        <v>348</v>
      </c>
      <c r="D92" s="49">
        <v>235</v>
      </c>
      <c r="E92" s="49">
        <v>0</v>
      </c>
    </row>
    <row r="93" spans="1:5" x14ac:dyDescent="0.2">
      <c r="A93" s="2" t="s">
        <v>1429</v>
      </c>
      <c r="B93" s="49">
        <v>128</v>
      </c>
      <c r="C93" s="49">
        <v>69</v>
      </c>
      <c r="D93" s="49">
        <v>59</v>
      </c>
      <c r="E93" s="49">
        <v>0</v>
      </c>
    </row>
    <row r="94" spans="1:5" x14ac:dyDescent="0.2">
      <c r="A94" s="2" t="s">
        <v>1430</v>
      </c>
      <c r="B94" s="49">
        <v>240</v>
      </c>
      <c r="C94" s="49">
        <v>112</v>
      </c>
      <c r="D94" s="49">
        <v>128</v>
      </c>
      <c r="E94" s="49">
        <v>0</v>
      </c>
    </row>
    <row r="95" spans="1:5" x14ac:dyDescent="0.2">
      <c r="A95" s="2" t="s">
        <v>1449</v>
      </c>
      <c r="B95" s="49">
        <v>279</v>
      </c>
      <c r="C95" s="49">
        <v>123</v>
      </c>
      <c r="D95" s="49">
        <v>156</v>
      </c>
      <c r="E95" s="49">
        <v>0</v>
      </c>
    </row>
    <row r="96" spans="1:5" x14ac:dyDescent="0.2">
      <c r="A96" s="2" t="s">
        <v>1441</v>
      </c>
      <c r="B96" s="49">
        <v>768</v>
      </c>
      <c r="C96" s="49">
        <v>424</v>
      </c>
      <c r="D96" s="49">
        <v>344</v>
      </c>
      <c r="E96" s="49">
        <v>0</v>
      </c>
    </row>
    <row r="97" spans="1:5" x14ac:dyDescent="0.2">
      <c r="A97" s="2" t="s">
        <v>1442</v>
      </c>
      <c r="B97" s="49">
        <v>324</v>
      </c>
      <c r="C97" s="49">
        <v>140</v>
      </c>
      <c r="D97" s="49">
        <v>184</v>
      </c>
      <c r="E97" s="49">
        <v>0</v>
      </c>
    </row>
    <row r="98" spans="1:5" x14ac:dyDescent="0.2">
      <c r="A98" s="2" t="s">
        <v>1431</v>
      </c>
      <c r="B98" s="49">
        <v>53</v>
      </c>
      <c r="C98" s="49">
        <v>24</v>
      </c>
      <c r="D98" s="49">
        <v>29</v>
      </c>
      <c r="E98" s="49">
        <v>0</v>
      </c>
    </row>
    <row r="99" spans="1:5" x14ac:dyDescent="0.2">
      <c r="A99" s="2" t="s">
        <v>1496</v>
      </c>
      <c r="B99" s="49">
        <v>9</v>
      </c>
      <c r="C99" s="49">
        <v>8</v>
      </c>
      <c r="D99" s="49">
        <v>1</v>
      </c>
      <c r="E99" s="49">
        <v>0</v>
      </c>
    </row>
    <row r="100" spans="1:5" x14ac:dyDescent="0.2">
      <c r="A100" s="2" t="s">
        <v>1607</v>
      </c>
      <c r="B100" s="49">
        <v>310</v>
      </c>
      <c r="C100" s="49">
        <v>164</v>
      </c>
      <c r="D100" s="49">
        <v>146</v>
      </c>
      <c r="E100" s="49">
        <v>0</v>
      </c>
    </row>
    <row r="101" spans="1:5" x14ac:dyDescent="0.2">
      <c r="A101" s="2" t="s">
        <v>1497</v>
      </c>
      <c r="B101" s="49">
        <v>67</v>
      </c>
      <c r="C101" s="49">
        <v>19</v>
      </c>
      <c r="D101" s="49">
        <v>48</v>
      </c>
      <c r="E101" s="49">
        <v>0</v>
      </c>
    </row>
    <row r="102" spans="1:5" x14ac:dyDescent="0.2">
      <c r="A102" s="2" t="s">
        <v>1498</v>
      </c>
      <c r="B102" s="49">
        <v>202</v>
      </c>
      <c r="C102" s="49">
        <v>119</v>
      </c>
      <c r="D102" s="49">
        <v>83</v>
      </c>
      <c r="E102" s="49">
        <v>0</v>
      </c>
    </row>
    <row r="103" spans="1:5" x14ac:dyDescent="0.2">
      <c r="A103" s="2" t="s">
        <v>1582</v>
      </c>
      <c r="B103" s="49">
        <v>221</v>
      </c>
      <c r="C103" s="49">
        <v>128</v>
      </c>
      <c r="D103" s="49">
        <v>93</v>
      </c>
      <c r="E103" s="49">
        <v>0</v>
      </c>
    </row>
    <row r="104" spans="1:5" x14ac:dyDescent="0.2">
      <c r="A104" s="2" t="s">
        <v>1499</v>
      </c>
      <c r="B104" s="49">
        <v>27</v>
      </c>
      <c r="C104" s="49">
        <v>18</v>
      </c>
      <c r="D104" s="49">
        <v>9</v>
      </c>
      <c r="E104" s="49">
        <v>0</v>
      </c>
    </row>
    <row r="105" spans="1:5" x14ac:dyDescent="0.2">
      <c r="A105" s="2" t="s">
        <v>1500</v>
      </c>
      <c r="B105" s="49">
        <v>46</v>
      </c>
      <c r="C105" s="49">
        <v>15</v>
      </c>
      <c r="D105" s="49">
        <v>31</v>
      </c>
      <c r="E105" s="49">
        <v>0</v>
      </c>
    </row>
    <row r="106" spans="1:5" x14ac:dyDescent="0.2">
      <c r="A106" s="2" t="s">
        <v>1583</v>
      </c>
      <c r="B106" s="49">
        <v>70</v>
      </c>
      <c r="C106" s="49">
        <v>21</v>
      </c>
      <c r="D106" s="49">
        <v>49</v>
      </c>
      <c r="E106" s="49">
        <v>0</v>
      </c>
    </row>
    <row r="107" spans="1:5" x14ac:dyDescent="0.2">
      <c r="A107" s="2" t="s">
        <v>1554</v>
      </c>
      <c r="B107" s="49">
        <v>266</v>
      </c>
      <c r="C107" s="49">
        <v>143</v>
      </c>
      <c r="D107" s="49">
        <v>123</v>
      </c>
      <c r="E107" s="49">
        <v>0</v>
      </c>
    </row>
    <row r="108" spans="1:5" x14ac:dyDescent="0.2">
      <c r="A108" s="2" t="s">
        <v>1555</v>
      </c>
      <c r="B108" s="49">
        <v>94</v>
      </c>
      <c r="C108" s="49">
        <v>37</v>
      </c>
      <c r="D108" s="49">
        <v>57</v>
      </c>
      <c r="E108" s="49">
        <v>0</v>
      </c>
    </row>
    <row r="109" spans="1:5" x14ac:dyDescent="0.2">
      <c r="A109" s="2" t="s">
        <v>1501</v>
      </c>
      <c r="B109" s="49">
        <v>13</v>
      </c>
      <c r="C109" s="49">
        <v>3</v>
      </c>
      <c r="D109" s="49">
        <v>10</v>
      </c>
      <c r="E109" s="49">
        <v>0</v>
      </c>
    </row>
    <row r="110" spans="1:5" x14ac:dyDescent="0.2">
      <c r="A110" s="2" t="s">
        <v>1454</v>
      </c>
      <c r="B110" s="49">
        <v>18</v>
      </c>
      <c r="C110" s="49">
        <v>14</v>
      </c>
      <c r="D110" s="49">
        <v>4</v>
      </c>
      <c r="E110" s="49">
        <v>0</v>
      </c>
    </row>
    <row r="111" spans="1:5" x14ac:dyDescent="0.2">
      <c r="A111" s="2" t="s">
        <v>1432</v>
      </c>
      <c r="B111" s="49">
        <v>18</v>
      </c>
      <c r="C111" s="49">
        <v>14</v>
      </c>
      <c r="D111" s="49">
        <v>4</v>
      </c>
      <c r="E111" s="49">
        <v>0</v>
      </c>
    </row>
    <row r="112" spans="1:5" x14ac:dyDescent="0.2">
      <c r="A112" s="2" t="s">
        <v>1443</v>
      </c>
      <c r="B112" s="49">
        <v>18</v>
      </c>
      <c r="C112" s="49">
        <v>14</v>
      </c>
      <c r="D112" s="49">
        <v>4</v>
      </c>
      <c r="E112" s="49">
        <v>0</v>
      </c>
    </row>
    <row r="113" spans="1:5" x14ac:dyDescent="0.2">
      <c r="A113" s="2" t="s">
        <v>1615</v>
      </c>
      <c r="B113" s="49">
        <v>51</v>
      </c>
      <c r="C113" s="49">
        <v>29</v>
      </c>
      <c r="D113" s="49">
        <v>22</v>
      </c>
      <c r="E113" s="49">
        <v>0</v>
      </c>
    </row>
    <row r="114" spans="1:5" x14ac:dyDescent="0.2">
      <c r="A114" s="2" t="s">
        <v>1625</v>
      </c>
      <c r="B114" s="49">
        <v>3227</v>
      </c>
      <c r="C114" s="49">
        <v>1775</v>
      </c>
      <c r="D114" s="49">
        <v>1452</v>
      </c>
      <c r="E114" s="49">
        <v>0</v>
      </c>
    </row>
    <row r="115" spans="1:5" x14ac:dyDescent="0.2">
      <c r="A115" s="2" t="s">
        <v>1616</v>
      </c>
      <c r="B115" s="49">
        <v>417</v>
      </c>
      <c r="C115" s="49">
        <v>150</v>
      </c>
      <c r="D115" s="49">
        <v>267</v>
      </c>
      <c r="E115" s="49">
        <v>0</v>
      </c>
    </row>
    <row r="116" spans="1:5" x14ac:dyDescent="0.2">
      <c r="A116" s="2" t="s">
        <v>1617</v>
      </c>
      <c r="B116" s="49">
        <v>2313</v>
      </c>
      <c r="C116" s="49">
        <v>1372</v>
      </c>
      <c r="D116" s="49">
        <v>941</v>
      </c>
      <c r="E116" s="49">
        <v>0</v>
      </c>
    </row>
    <row r="117" spans="1:5" x14ac:dyDescent="0.2">
      <c r="A117" s="2" t="s">
        <v>1623</v>
      </c>
      <c r="B117" s="49">
        <v>2508</v>
      </c>
      <c r="C117" s="49">
        <v>1462</v>
      </c>
      <c r="D117" s="49">
        <v>1046</v>
      </c>
      <c r="E117" s="49">
        <v>0</v>
      </c>
    </row>
    <row r="118" spans="1:5" x14ac:dyDescent="0.2">
      <c r="A118" s="2" t="s">
        <v>1618</v>
      </c>
      <c r="B118" s="49">
        <v>363</v>
      </c>
      <c r="C118" s="49">
        <v>196</v>
      </c>
      <c r="D118" s="49">
        <v>167</v>
      </c>
      <c r="E118" s="49">
        <v>0</v>
      </c>
    </row>
    <row r="119" spans="1:5" x14ac:dyDescent="0.2">
      <c r="A119" s="2" t="s">
        <v>1619</v>
      </c>
      <c r="B119" s="49">
        <v>424</v>
      </c>
      <c r="C119" s="49">
        <v>176</v>
      </c>
      <c r="D119" s="49">
        <v>248</v>
      </c>
      <c r="E119" s="49">
        <v>0</v>
      </c>
    </row>
    <row r="120" spans="1:5" x14ac:dyDescent="0.2">
      <c r="A120" s="2" t="s">
        <v>1624</v>
      </c>
      <c r="B120" s="49">
        <v>547</v>
      </c>
      <c r="C120" s="49">
        <v>214</v>
      </c>
      <c r="D120" s="49">
        <v>333</v>
      </c>
      <c r="E120" s="49">
        <v>0</v>
      </c>
    </row>
    <row r="121" spans="1:5" x14ac:dyDescent="0.2">
      <c r="A121" s="2" t="s">
        <v>1621</v>
      </c>
      <c r="B121" s="49">
        <v>2847</v>
      </c>
      <c r="C121" s="49">
        <v>1590</v>
      </c>
      <c r="D121" s="49">
        <v>1257</v>
      </c>
      <c r="E121" s="49">
        <v>0</v>
      </c>
    </row>
    <row r="122" spans="1:5" x14ac:dyDescent="0.2">
      <c r="A122" s="2" t="s">
        <v>1622</v>
      </c>
      <c r="B122" s="49">
        <v>773</v>
      </c>
      <c r="C122" s="49">
        <v>342</v>
      </c>
      <c r="D122" s="49">
        <v>431</v>
      </c>
      <c r="E122" s="49">
        <v>0</v>
      </c>
    </row>
    <row r="123" spans="1:5" x14ac:dyDescent="0.2">
      <c r="A123" s="2" t="s">
        <v>1620</v>
      </c>
      <c r="B123" s="49">
        <v>160</v>
      </c>
      <c r="C123" s="49">
        <v>71</v>
      </c>
      <c r="D123" s="49">
        <v>89</v>
      </c>
      <c r="E123" s="49">
        <v>0</v>
      </c>
    </row>
    <row r="124" spans="1:5" x14ac:dyDescent="0.2">
      <c r="A124" s="2" t="s">
        <v>1608</v>
      </c>
      <c r="B124" s="49">
        <v>16</v>
      </c>
      <c r="C124" s="49">
        <v>8</v>
      </c>
      <c r="D124" s="49">
        <v>8</v>
      </c>
      <c r="E124" s="49">
        <v>0</v>
      </c>
    </row>
    <row r="125" spans="1:5" x14ac:dyDescent="0.2">
      <c r="A125" s="2" t="s">
        <v>1502</v>
      </c>
      <c r="B125" s="49">
        <v>7</v>
      </c>
      <c r="C125" s="49">
        <v>3</v>
      </c>
      <c r="D125" s="49">
        <v>4</v>
      </c>
      <c r="E125" s="49">
        <v>0</v>
      </c>
    </row>
    <row r="126" spans="1:5" x14ac:dyDescent="0.2">
      <c r="A126" s="2" t="s">
        <v>1503</v>
      </c>
      <c r="B126" s="49">
        <v>3</v>
      </c>
      <c r="C126" s="49">
        <v>2</v>
      </c>
      <c r="D126" s="49">
        <v>1</v>
      </c>
      <c r="E126" s="49">
        <v>0</v>
      </c>
    </row>
    <row r="127" spans="1:5" x14ac:dyDescent="0.2">
      <c r="A127" s="2" t="s">
        <v>1584</v>
      </c>
      <c r="B127" s="49">
        <v>4</v>
      </c>
      <c r="C127" s="49">
        <v>2</v>
      </c>
      <c r="D127" s="49">
        <v>2</v>
      </c>
      <c r="E127" s="49">
        <v>0</v>
      </c>
    </row>
    <row r="128" spans="1:5" x14ac:dyDescent="0.2">
      <c r="A128" s="2" t="s">
        <v>1504</v>
      </c>
      <c r="B128" s="49">
        <v>2</v>
      </c>
      <c r="C128" s="49">
        <v>2</v>
      </c>
      <c r="D128" s="47"/>
      <c r="E128" s="49">
        <v>0</v>
      </c>
    </row>
    <row r="129" spans="1:5" x14ac:dyDescent="0.2">
      <c r="A129" s="2" t="s">
        <v>1505</v>
      </c>
      <c r="B129" s="49">
        <v>14</v>
      </c>
      <c r="C129" s="49">
        <v>8</v>
      </c>
      <c r="D129" s="49">
        <v>6</v>
      </c>
      <c r="E129" s="49">
        <v>0</v>
      </c>
    </row>
    <row r="130" spans="1:5" x14ac:dyDescent="0.2">
      <c r="A130" s="2" t="s">
        <v>1585</v>
      </c>
      <c r="B130" s="49">
        <v>15</v>
      </c>
      <c r="C130" s="49">
        <v>8</v>
      </c>
      <c r="D130" s="49">
        <v>7</v>
      </c>
      <c r="E130" s="49">
        <v>0</v>
      </c>
    </row>
    <row r="131" spans="1:5" x14ac:dyDescent="0.2">
      <c r="A131" s="2" t="s">
        <v>1556</v>
      </c>
      <c r="B131" s="49">
        <v>15</v>
      </c>
      <c r="C131" s="49">
        <v>8</v>
      </c>
      <c r="D131" s="49">
        <v>7</v>
      </c>
      <c r="E131" s="49">
        <v>0</v>
      </c>
    </row>
    <row r="132" spans="1:5" x14ac:dyDescent="0.2">
      <c r="A132" s="2" t="s">
        <v>1557</v>
      </c>
      <c r="B132" s="49">
        <v>9</v>
      </c>
      <c r="C132" s="49">
        <v>5</v>
      </c>
      <c r="D132" s="49">
        <v>4</v>
      </c>
      <c r="E132" s="49">
        <v>0</v>
      </c>
    </row>
    <row r="133" spans="1:5" x14ac:dyDescent="0.2">
      <c r="A133" s="2" t="s">
        <v>1506</v>
      </c>
      <c r="B133" s="49">
        <v>1</v>
      </c>
      <c r="C133" s="47"/>
      <c r="D133" s="49">
        <v>1</v>
      </c>
      <c r="E133" s="49">
        <v>0</v>
      </c>
    </row>
    <row r="134" spans="1:5" x14ac:dyDescent="0.2">
      <c r="A134" s="2" t="s">
        <v>1507</v>
      </c>
      <c r="B134" s="49">
        <v>6</v>
      </c>
      <c r="C134" s="49">
        <v>1</v>
      </c>
      <c r="D134" s="49">
        <v>5</v>
      </c>
      <c r="E134" s="49">
        <v>0</v>
      </c>
    </row>
    <row r="135" spans="1:5" x14ac:dyDescent="0.2">
      <c r="A135" s="2" t="s">
        <v>1609</v>
      </c>
      <c r="B135" s="49">
        <v>514</v>
      </c>
      <c r="C135" s="49">
        <v>271</v>
      </c>
      <c r="D135" s="49">
        <v>243</v>
      </c>
      <c r="E135" s="49">
        <v>0</v>
      </c>
    </row>
    <row r="136" spans="1:5" x14ac:dyDescent="0.2">
      <c r="A136" s="2" t="s">
        <v>1508</v>
      </c>
      <c r="B136" s="49">
        <v>6</v>
      </c>
      <c r="C136" s="49">
        <v>3</v>
      </c>
      <c r="D136" s="49">
        <v>3</v>
      </c>
      <c r="E136" s="49">
        <v>0</v>
      </c>
    </row>
    <row r="137" spans="1:5" x14ac:dyDescent="0.2">
      <c r="A137" s="2" t="s">
        <v>1509</v>
      </c>
      <c r="B137" s="49">
        <v>424</v>
      </c>
      <c r="C137" s="49">
        <v>238</v>
      </c>
      <c r="D137" s="49">
        <v>186</v>
      </c>
      <c r="E137" s="49">
        <v>0</v>
      </c>
    </row>
    <row r="138" spans="1:5" x14ac:dyDescent="0.2">
      <c r="A138" s="2" t="s">
        <v>1586</v>
      </c>
      <c r="B138" s="49">
        <v>456</v>
      </c>
      <c r="C138" s="49">
        <v>251</v>
      </c>
      <c r="D138" s="49">
        <v>205</v>
      </c>
      <c r="E138" s="49">
        <v>0</v>
      </c>
    </row>
    <row r="139" spans="1:5" x14ac:dyDescent="0.2">
      <c r="A139" s="2" t="s">
        <v>1510</v>
      </c>
      <c r="B139" s="49">
        <v>37</v>
      </c>
      <c r="C139" s="49">
        <v>14</v>
      </c>
      <c r="D139" s="49">
        <v>23</v>
      </c>
      <c r="E139" s="49">
        <v>0</v>
      </c>
    </row>
    <row r="140" spans="1:5" x14ac:dyDescent="0.2">
      <c r="A140" s="2" t="s">
        <v>1511</v>
      </c>
      <c r="B140" s="49">
        <v>27</v>
      </c>
      <c r="C140" s="49">
        <v>10</v>
      </c>
      <c r="D140" s="49">
        <v>17</v>
      </c>
      <c r="E140" s="49">
        <v>0</v>
      </c>
    </row>
    <row r="141" spans="1:5" x14ac:dyDescent="0.2">
      <c r="A141" s="2" t="s">
        <v>1587</v>
      </c>
      <c r="B141" s="49">
        <v>33</v>
      </c>
      <c r="C141" s="49">
        <v>13</v>
      </c>
      <c r="D141" s="49">
        <v>20</v>
      </c>
      <c r="E141" s="49">
        <v>0</v>
      </c>
    </row>
    <row r="142" spans="1:5" x14ac:dyDescent="0.2">
      <c r="A142" s="2" t="s">
        <v>1558</v>
      </c>
      <c r="B142" s="49">
        <v>480</v>
      </c>
      <c r="C142" s="49">
        <v>258</v>
      </c>
      <c r="D142" s="49">
        <v>222</v>
      </c>
      <c r="E142" s="49">
        <v>0</v>
      </c>
    </row>
    <row r="143" spans="1:5" x14ac:dyDescent="0.2">
      <c r="A143" s="2" t="s">
        <v>1559</v>
      </c>
      <c r="B143" s="49">
        <v>43</v>
      </c>
      <c r="C143" s="49">
        <v>17</v>
      </c>
      <c r="D143" s="49">
        <v>26</v>
      </c>
      <c r="E143" s="49">
        <v>0</v>
      </c>
    </row>
    <row r="144" spans="1:5" x14ac:dyDescent="0.2">
      <c r="A144" s="2" t="s">
        <v>1512</v>
      </c>
      <c r="B144" s="49">
        <v>28</v>
      </c>
      <c r="C144" s="49">
        <v>13</v>
      </c>
      <c r="D144" s="49">
        <v>15</v>
      </c>
      <c r="E144" s="49">
        <v>0</v>
      </c>
    </row>
    <row r="145" spans="1:5" x14ac:dyDescent="0.2">
      <c r="A145" s="2" t="s">
        <v>1513</v>
      </c>
      <c r="B145" s="49">
        <v>5</v>
      </c>
      <c r="C145" s="49">
        <v>1</v>
      </c>
      <c r="D145" s="49">
        <v>4</v>
      </c>
      <c r="E145" s="49">
        <v>0</v>
      </c>
    </row>
    <row r="146" spans="1:5" x14ac:dyDescent="0.2">
      <c r="A146" s="2" t="s">
        <v>1610</v>
      </c>
      <c r="B146" s="49">
        <v>337</v>
      </c>
      <c r="C146" s="49">
        <v>179</v>
      </c>
      <c r="D146" s="49">
        <v>158</v>
      </c>
      <c r="E146" s="49">
        <v>0</v>
      </c>
    </row>
    <row r="147" spans="1:5" x14ac:dyDescent="0.2">
      <c r="A147" s="2" t="s">
        <v>1514</v>
      </c>
      <c r="B147" s="49">
        <v>30</v>
      </c>
      <c r="C147" s="49">
        <v>7</v>
      </c>
      <c r="D147" s="49">
        <v>23</v>
      </c>
      <c r="E147" s="49">
        <v>0</v>
      </c>
    </row>
    <row r="148" spans="1:5" x14ac:dyDescent="0.2">
      <c r="A148" s="2" t="s">
        <v>1515</v>
      </c>
      <c r="B148" s="49">
        <v>198</v>
      </c>
      <c r="C148" s="49">
        <v>118</v>
      </c>
      <c r="D148" s="49">
        <v>80</v>
      </c>
      <c r="E148" s="49">
        <v>0</v>
      </c>
    </row>
    <row r="149" spans="1:5" x14ac:dyDescent="0.2">
      <c r="A149" s="2" t="s">
        <v>1588</v>
      </c>
      <c r="B149" s="49">
        <v>223</v>
      </c>
      <c r="C149" s="49">
        <v>130</v>
      </c>
      <c r="D149" s="49">
        <v>93</v>
      </c>
      <c r="E149" s="49">
        <v>0</v>
      </c>
    </row>
    <row r="150" spans="1:5" x14ac:dyDescent="0.2">
      <c r="A150" s="2" t="s">
        <v>1516</v>
      </c>
      <c r="B150" s="49">
        <v>97</v>
      </c>
      <c r="C150" s="49">
        <v>47</v>
      </c>
      <c r="D150" s="49">
        <v>50</v>
      </c>
      <c r="E150" s="49">
        <v>0</v>
      </c>
    </row>
    <row r="151" spans="1:5" x14ac:dyDescent="0.2">
      <c r="A151" s="2" t="s">
        <v>1517</v>
      </c>
      <c r="B151" s="49">
        <v>27</v>
      </c>
      <c r="C151" s="49">
        <v>7</v>
      </c>
      <c r="D151" s="49">
        <v>20</v>
      </c>
      <c r="E151" s="49">
        <v>0</v>
      </c>
    </row>
    <row r="152" spans="1:5" x14ac:dyDescent="0.2">
      <c r="A152" s="2" t="s">
        <v>1589</v>
      </c>
      <c r="B152" s="49">
        <v>33</v>
      </c>
      <c r="C152" s="49">
        <v>8</v>
      </c>
      <c r="D152" s="49">
        <v>25</v>
      </c>
      <c r="E152" s="49">
        <v>0</v>
      </c>
    </row>
    <row r="153" spans="1:5" x14ac:dyDescent="0.2">
      <c r="A153" s="2" t="s">
        <v>1560</v>
      </c>
      <c r="B153" s="49">
        <v>250</v>
      </c>
      <c r="C153" s="49">
        <v>137</v>
      </c>
      <c r="D153" s="49">
        <v>113</v>
      </c>
      <c r="E153" s="49">
        <v>0</v>
      </c>
    </row>
    <row r="154" spans="1:5" x14ac:dyDescent="0.2">
      <c r="A154" s="2" t="s">
        <v>1561</v>
      </c>
      <c r="B154" s="49">
        <v>127</v>
      </c>
      <c r="C154" s="49">
        <v>54</v>
      </c>
      <c r="D154" s="49">
        <v>73</v>
      </c>
      <c r="E154" s="49">
        <v>0</v>
      </c>
    </row>
    <row r="155" spans="1:5" x14ac:dyDescent="0.2">
      <c r="A155" s="2" t="s">
        <v>1518</v>
      </c>
      <c r="B155" s="49">
        <v>21</v>
      </c>
      <c r="C155" s="49">
        <v>11</v>
      </c>
      <c r="D155" s="49">
        <v>10</v>
      </c>
      <c r="E155" s="49">
        <v>0</v>
      </c>
    </row>
    <row r="156" spans="1:5" x14ac:dyDescent="0.2">
      <c r="A156" s="2" t="s">
        <v>1519</v>
      </c>
      <c r="B156" s="49">
        <v>5</v>
      </c>
      <c r="C156" s="49">
        <v>3</v>
      </c>
      <c r="D156" s="49">
        <v>2</v>
      </c>
      <c r="E156" s="49">
        <v>0</v>
      </c>
    </row>
    <row r="157" spans="1:5" x14ac:dyDescent="0.2">
      <c r="A157" s="2" t="s">
        <v>1611</v>
      </c>
      <c r="B157" s="49">
        <v>188</v>
      </c>
      <c r="C157" s="49">
        <v>100</v>
      </c>
      <c r="D157" s="49">
        <v>88</v>
      </c>
      <c r="E157" s="49">
        <v>0</v>
      </c>
    </row>
    <row r="158" spans="1:5" x14ac:dyDescent="0.2">
      <c r="A158" s="2" t="s">
        <v>1520</v>
      </c>
      <c r="B158" s="49">
        <v>21</v>
      </c>
      <c r="C158" s="49">
        <v>10</v>
      </c>
      <c r="D158" s="49">
        <v>11</v>
      </c>
      <c r="E158" s="49">
        <v>0</v>
      </c>
    </row>
    <row r="159" spans="1:5" x14ac:dyDescent="0.2">
      <c r="A159" s="2" t="s">
        <v>1521</v>
      </c>
      <c r="B159" s="49">
        <v>137</v>
      </c>
      <c r="C159" s="49">
        <v>76</v>
      </c>
      <c r="D159" s="49">
        <v>61</v>
      </c>
      <c r="E159" s="49">
        <v>0</v>
      </c>
    </row>
    <row r="160" spans="1:5" x14ac:dyDescent="0.2">
      <c r="A160" s="2" t="s">
        <v>1590</v>
      </c>
      <c r="B160" s="49">
        <v>154</v>
      </c>
      <c r="C160" s="49">
        <v>85</v>
      </c>
      <c r="D160" s="49">
        <v>69</v>
      </c>
      <c r="E160" s="49">
        <v>0</v>
      </c>
    </row>
    <row r="161" spans="1:5" x14ac:dyDescent="0.2">
      <c r="A161" s="2" t="s">
        <v>1522</v>
      </c>
      <c r="B161" s="49">
        <v>11</v>
      </c>
      <c r="C161" s="49">
        <v>5</v>
      </c>
      <c r="D161" s="49">
        <v>6</v>
      </c>
      <c r="E161" s="49">
        <v>0</v>
      </c>
    </row>
    <row r="162" spans="1:5" x14ac:dyDescent="0.2">
      <c r="A162" s="2" t="s">
        <v>1523</v>
      </c>
      <c r="B162" s="49">
        <v>17</v>
      </c>
      <c r="C162" s="49">
        <v>7</v>
      </c>
      <c r="D162" s="49">
        <v>10</v>
      </c>
      <c r="E162" s="49">
        <v>0</v>
      </c>
    </row>
    <row r="163" spans="1:5" x14ac:dyDescent="0.2">
      <c r="A163" s="2" t="s">
        <v>1591</v>
      </c>
      <c r="B163" s="49">
        <v>23</v>
      </c>
      <c r="C163" s="49">
        <v>10</v>
      </c>
      <c r="D163" s="49">
        <v>13</v>
      </c>
      <c r="E163" s="49">
        <v>0</v>
      </c>
    </row>
    <row r="164" spans="1:5" x14ac:dyDescent="0.2">
      <c r="A164" s="2" t="s">
        <v>1562</v>
      </c>
      <c r="B164" s="49">
        <v>171</v>
      </c>
      <c r="C164" s="49">
        <v>92</v>
      </c>
      <c r="D164" s="49">
        <v>79</v>
      </c>
      <c r="E164" s="49">
        <v>0</v>
      </c>
    </row>
    <row r="165" spans="1:5" x14ac:dyDescent="0.2">
      <c r="A165" s="2" t="s">
        <v>1563</v>
      </c>
      <c r="B165" s="49">
        <v>32</v>
      </c>
      <c r="C165" s="49">
        <v>15</v>
      </c>
      <c r="D165" s="49">
        <v>17</v>
      </c>
      <c r="E165" s="49">
        <v>0</v>
      </c>
    </row>
    <row r="166" spans="1:5" x14ac:dyDescent="0.2">
      <c r="A166" s="2" t="s">
        <v>1524</v>
      </c>
      <c r="B166" s="49">
        <v>12</v>
      </c>
      <c r="C166" s="49">
        <v>6</v>
      </c>
      <c r="D166" s="49">
        <v>6</v>
      </c>
      <c r="E166" s="49">
        <v>0</v>
      </c>
    </row>
    <row r="167" spans="1:5" x14ac:dyDescent="0.2">
      <c r="A167" s="2" t="s">
        <v>1433</v>
      </c>
      <c r="B167" s="49">
        <v>27</v>
      </c>
      <c r="C167" s="49">
        <v>17</v>
      </c>
      <c r="D167" s="49">
        <v>10</v>
      </c>
      <c r="E167" s="49">
        <v>0</v>
      </c>
    </row>
    <row r="168" spans="1:5" x14ac:dyDescent="0.2">
      <c r="A168" s="2" t="s">
        <v>1455</v>
      </c>
      <c r="B168" s="49">
        <v>1573</v>
      </c>
      <c r="C168" s="49">
        <v>897</v>
      </c>
      <c r="D168" s="49">
        <v>676</v>
      </c>
      <c r="E168" s="49">
        <v>0</v>
      </c>
    </row>
    <row r="169" spans="1:5" x14ac:dyDescent="0.2">
      <c r="A169" s="2" t="s">
        <v>1434</v>
      </c>
      <c r="B169" s="49">
        <v>146</v>
      </c>
      <c r="C169" s="49">
        <v>49</v>
      </c>
      <c r="D169" s="49">
        <v>97</v>
      </c>
      <c r="E169" s="49">
        <v>0</v>
      </c>
    </row>
    <row r="170" spans="1:5" x14ac:dyDescent="0.2">
      <c r="A170" s="2" t="s">
        <v>1435</v>
      </c>
      <c r="B170" s="49">
        <v>1212</v>
      </c>
      <c r="C170" s="49">
        <v>731</v>
      </c>
      <c r="D170" s="49">
        <v>481</v>
      </c>
      <c r="E170" s="49">
        <v>0</v>
      </c>
    </row>
    <row r="171" spans="1:5" x14ac:dyDescent="0.2">
      <c r="A171" s="2" t="s">
        <v>1450</v>
      </c>
      <c r="B171" s="49">
        <v>1296</v>
      </c>
      <c r="C171" s="49">
        <v>772</v>
      </c>
      <c r="D171" s="49">
        <v>524</v>
      </c>
      <c r="E171" s="49">
        <v>0</v>
      </c>
    </row>
    <row r="172" spans="1:5" x14ac:dyDescent="0.2">
      <c r="A172" s="2" t="s">
        <v>1436</v>
      </c>
      <c r="B172" s="49">
        <v>172</v>
      </c>
      <c r="C172" s="49">
        <v>95</v>
      </c>
      <c r="D172" s="49">
        <v>77</v>
      </c>
      <c r="E172" s="49">
        <v>0</v>
      </c>
    </row>
    <row r="173" spans="1:5" x14ac:dyDescent="0.2">
      <c r="A173" s="2" t="s">
        <v>1437</v>
      </c>
      <c r="B173" s="49">
        <v>93</v>
      </c>
      <c r="C173" s="49">
        <v>33</v>
      </c>
      <c r="D173" s="49">
        <v>60</v>
      </c>
      <c r="E173" s="49">
        <v>0</v>
      </c>
    </row>
    <row r="174" spans="1:5" x14ac:dyDescent="0.2">
      <c r="A174" s="2" t="s">
        <v>1451</v>
      </c>
      <c r="B174" s="49">
        <v>161</v>
      </c>
      <c r="C174" s="49">
        <v>51</v>
      </c>
      <c r="D174" s="49">
        <v>110</v>
      </c>
      <c r="E174" s="49">
        <v>0</v>
      </c>
    </row>
    <row r="175" spans="1:5" x14ac:dyDescent="0.2">
      <c r="A175" s="2" t="s">
        <v>1444</v>
      </c>
      <c r="B175" s="49">
        <v>1375</v>
      </c>
      <c r="C175" s="49">
        <v>801</v>
      </c>
      <c r="D175" s="49">
        <v>574</v>
      </c>
      <c r="E175" s="49">
        <v>0</v>
      </c>
    </row>
    <row r="176" spans="1:5" x14ac:dyDescent="0.2">
      <c r="A176" s="2" t="s">
        <v>1445</v>
      </c>
      <c r="B176" s="49">
        <v>317</v>
      </c>
      <c r="C176" s="49">
        <v>143</v>
      </c>
      <c r="D176" s="49">
        <v>174</v>
      </c>
      <c r="E176" s="49">
        <v>0</v>
      </c>
    </row>
    <row r="177" spans="1:5" x14ac:dyDescent="0.2">
      <c r="A177" s="2" t="s">
        <v>1438</v>
      </c>
      <c r="B177" s="49">
        <v>66</v>
      </c>
      <c r="C177" s="49">
        <v>30</v>
      </c>
      <c r="D177" s="49">
        <v>36</v>
      </c>
      <c r="E177" s="49">
        <v>0</v>
      </c>
    </row>
    <row r="178" spans="1:5" x14ac:dyDescent="0.2">
      <c r="A178" s="2" t="s">
        <v>1612</v>
      </c>
      <c r="B178" s="49">
        <v>18</v>
      </c>
      <c r="C178" s="49">
        <v>12</v>
      </c>
      <c r="D178" s="49">
        <v>6</v>
      </c>
      <c r="E178" s="49">
        <v>0</v>
      </c>
    </row>
    <row r="179" spans="1:5" x14ac:dyDescent="0.2">
      <c r="A179" s="2" t="s">
        <v>1525</v>
      </c>
      <c r="B179" s="49">
        <v>13</v>
      </c>
      <c r="C179" s="49">
        <v>9</v>
      </c>
      <c r="D179" s="49">
        <v>4</v>
      </c>
      <c r="E179" s="49">
        <v>0</v>
      </c>
    </row>
    <row r="180" spans="1:5" x14ac:dyDescent="0.2">
      <c r="A180" s="2" t="s">
        <v>1526</v>
      </c>
      <c r="B180" s="49">
        <v>3</v>
      </c>
      <c r="C180" s="49">
        <v>3</v>
      </c>
      <c r="D180" s="47"/>
      <c r="E180" s="49">
        <v>0</v>
      </c>
    </row>
    <row r="181" spans="1:5" x14ac:dyDescent="0.2">
      <c r="A181" s="2" t="s">
        <v>1592</v>
      </c>
      <c r="B181" s="49">
        <v>6</v>
      </c>
      <c r="C181" s="49">
        <v>4</v>
      </c>
      <c r="D181" s="49">
        <v>2</v>
      </c>
      <c r="E181" s="49">
        <v>0</v>
      </c>
    </row>
    <row r="182" spans="1:5" x14ac:dyDescent="0.2">
      <c r="A182" s="2" t="s">
        <v>1527</v>
      </c>
      <c r="B182" s="49">
        <v>12</v>
      </c>
      <c r="C182" s="49">
        <v>9</v>
      </c>
      <c r="D182" s="49">
        <v>3</v>
      </c>
      <c r="E182" s="49">
        <v>0</v>
      </c>
    </row>
    <row r="183" spans="1:5" x14ac:dyDescent="0.2">
      <c r="A183" s="2" t="s">
        <v>1593</v>
      </c>
      <c r="B183" s="49">
        <v>13</v>
      </c>
      <c r="C183" s="49">
        <v>9</v>
      </c>
      <c r="D183" s="49">
        <v>4</v>
      </c>
      <c r="E183" s="49">
        <v>0</v>
      </c>
    </row>
    <row r="184" spans="1:5" x14ac:dyDescent="0.2">
      <c r="A184" s="2" t="s">
        <v>1564</v>
      </c>
      <c r="B184" s="49">
        <v>17</v>
      </c>
      <c r="C184" s="49">
        <v>12</v>
      </c>
      <c r="D184" s="49">
        <v>5</v>
      </c>
      <c r="E184" s="49">
        <v>0</v>
      </c>
    </row>
    <row r="185" spans="1:5" x14ac:dyDescent="0.2">
      <c r="A185" s="2" t="s">
        <v>1565</v>
      </c>
      <c r="B185" s="49">
        <v>13</v>
      </c>
      <c r="C185" s="49">
        <v>9</v>
      </c>
      <c r="D185" s="49">
        <v>4</v>
      </c>
      <c r="E185" s="49">
        <v>0</v>
      </c>
    </row>
    <row r="186" spans="1:5" x14ac:dyDescent="0.2">
      <c r="A186" s="2" t="s">
        <v>1528</v>
      </c>
      <c r="B186" s="49">
        <v>3</v>
      </c>
      <c r="C186" s="49">
        <v>1</v>
      </c>
      <c r="D186" s="49">
        <v>2</v>
      </c>
      <c r="E186" s="49">
        <v>0</v>
      </c>
    </row>
    <row r="187" spans="1:5" x14ac:dyDescent="0.2">
      <c r="A187" s="2" t="s">
        <v>1529</v>
      </c>
      <c r="B187" s="49">
        <v>1</v>
      </c>
      <c r="C187" s="49">
        <v>1</v>
      </c>
      <c r="D187" s="47"/>
      <c r="E187" s="49">
        <v>0</v>
      </c>
    </row>
    <row r="188" spans="1:5" x14ac:dyDescent="0.2">
      <c r="A188" s="2" t="s">
        <v>1613</v>
      </c>
      <c r="B188" s="49">
        <v>80</v>
      </c>
      <c r="C188" s="49">
        <v>50</v>
      </c>
      <c r="D188" s="49">
        <v>30</v>
      </c>
      <c r="E188" s="49">
        <v>0</v>
      </c>
    </row>
    <row r="189" spans="1:5" x14ac:dyDescent="0.2">
      <c r="A189" s="2" t="s">
        <v>1530</v>
      </c>
      <c r="B189" s="49">
        <v>20</v>
      </c>
      <c r="C189" s="49">
        <v>8</v>
      </c>
      <c r="D189" s="49">
        <v>12</v>
      </c>
      <c r="E189" s="49">
        <v>0</v>
      </c>
    </row>
    <row r="190" spans="1:5" x14ac:dyDescent="0.2">
      <c r="A190" s="2" t="s">
        <v>1531</v>
      </c>
      <c r="B190" s="49">
        <v>55</v>
      </c>
      <c r="C190" s="49">
        <v>38</v>
      </c>
      <c r="D190" s="49">
        <v>17</v>
      </c>
      <c r="E190" s="49">
        <v>0</v>
      </c>
    </row>
    <row r="191" spans="1:5" x14ac:dyDescent="0.2">
      <c r="A191" s="2" t="s">
        <v>1594</v>
      </c>
      <c r="B191" s="49">
        <v>57</v>
      </c>
      <c r="C191" s="49">
        <v>39</v>
      </c>
      <c r="D191" s="49">
        <v>18</v>
      </c>
      <c r="E191" s="49">
        <v>0</v>
      </c>
    </row>
    <row r="192" spans="1:5" x14ac:dyDescent="0.2">
      <c r="A192" s="2" t="s">
        <v>1532</v>
      </c>
      <c r="B192" s="49">
        <v>3</v>
      </c>
      <c r="C192" s="49">
        <v>3</v>
      </c>
      <c r="D192" s="47"/>
      <c r="E192" s="49">
        <v>0</v>
      </c>
    </row>
    <row r="193" spans="1:5" x14ac:dyDescent="0.2">
      <c r="A193" s="2" t="s">
        <v>1533</v>
      </c>
      <c r="B193" s="49">
        <v>16</v>
      </c>
      <c r="C193" s="49">
        <v>5</v>
      </c>
      <c r="D193" s="49">
        <v>11</v>
      </c>
      <c r="E193" s="49">
        <v>0</v>
      </c>
    </row>
    <row r="194" spans="1:5" x14ac:dyDescent="0.2">
      <c r="A194" s="2" t="s">
        <v>1595</v>
      </c>
      <c r="B194" s="49">
        <v>21</v>
      </c>
      <c r="C194" s="49">
        <v>8</v>
      </c>
      <c r="D194" s="49">
        <v>13</v>
      </c>
      <c r="E194" s="49">
        <v>0</v>
      </c>
    </row>
    <row r="195" spans="1:5" x14ac:dyDescent="0.2">
      <c r="A195" s="2" t="s">
        <v>1566</v>
      </c>
      <c r="B195" s="49">
        <v>72</v>
      </c>
      <c r="C195" s="49">
        <v>44</v>
      </c>
      <c r="D195" s="49">
        <v>28</v>
      </c>
      <c r="E195" s="49">
        <v>0</v>
      </c>
    </row>
    <row r="196" spans="1:5" x14ac:dyDescent="0.2">
      <c r="A196" s="2" t="s">
        <v>1567</v>
      </c>
      <c r="B196" s="49">
        <v>23</v>
      </c>
      <c r="C196" s="49">
        <v>11</v>
      </c>
      <c r="D196" s="49">
        <v>12</v>
      </c>
      <c r="E196" s="49">
        <v>0</v>
      </c>
    </row>
    <row r="197" spans="1:5" x14ac:dyDescent="0.2">
      <c r="A197" s="2" t="s">
        <v>1534</v>
      </c>
      <c r="B197" s="49">
        <v>1</v>
      </c>
      <c r="C197" s="47"/>
      <c r="D197" s="49">
        <v>1</v>
      </c>
      <c r="E197" s="49">
        <v>0</v>
      </c>
    </row>
    <row r="198" spans="1:5" x14ac:dyDescent="0.2">
      <c r="A198" s="2" t="s">
        <v>1614</v>
      </c>
      <c r="B198" s="49">
        <v>28</v>
      </c>
      <c r="C198" s="49">
        <v>16</v>
      </c>
      <c r="D198" s="49">
        <v>12</v>
      </c>
      <c r="E198" s="49">
        <v>0</v>
      </c>
    </row>
    <row r="199" spans="1:5" x14ac:dyDescent="0.2">
      <c r="A199" s="2" t="s">
        <v>1535</v>
      </c>
      <c r="B199" s="49">
        <v>9</v>
      </c>
      <c r="C199" s="49">
        <v>5</v>
      </c>
      <c r="D199" s="49">
        <v>4</v>
      </c>
      <c r="E199" s="49">
        <v>0</v>
      </c>
    </row>
    <row r="200" spans="1:5" x14ac:dyDescent="0.2">
      <c r="A200" s="2" t="s">
        <v>1536</v>
      </c>
      <c r="B200" s="49">
        <v>4</v>
      </c>
      <c r="C200" s="49">
        <v>3</v>
      </c>
      <c r="D200" s="49">
        <v>1</v>
      </c>
      <c r="E200" s="49">
        <v>0</v>
      </c>
    </row>
    <row r="201" spans="1:5" x14ac:dyDescent="0.2">
      <c r="A201" s="2" t="s">
        <v>1596</v>
      </c>
      <c r="B201" s="49">
        <v>6</v>
      </c>
      <c r="C201" s="49">
        <v>4</v>
      </c>
      <c r="D201" s="49">
        <v>2</v>
      </c>
      <c r="E201" s="49">
        <v>0</v>
      </c>
    </row>
    <row r="202" spans="1:5" x14ac:dyDescent="0.2">
      <c r="A202" s="2" t="s">
        <v>1537</v>
      </c>
      <c r="B202" s="49">
        <v>22</v>
      </c>
      <c r="C202" s="49">
        <v>12</v>
      </c>
      <c r="D202" s="49">
        <v>10</v>
      </c>
      <c r="E202" s="49">
        <v>0</v>
      </c>
    </row>
    <row r="203" spans="1:5" x14ac:dyDescent="0.2">
      <c r="A203" s="2" t="s">
        <v>1597</v>
      </c>
      <c r="B203" s="49">
        <v>22</v>
      </c>
      <c r="C203" s="49">
        <v>12</v>
      </c>
      <c r="D203" s="49">
        <v>10</v>
      </c>
      <c r="E203" s="49">
        <v>0</v>
      </c>
    </row>
    <row r="204" spans="1:5" x14ac:dyDescent="0.2">
      <c r="A204" s="2" t="s">
        <v>1568</v>
      </c>
      <c r="B204" s="49">
        <v>28</v>
      </c>
      <c r="C204" s="49">
        <v>16</v>
      </c>
      <c r="D204" s="49">
        <v>12</v>
      </c>
      <c r="E204" s="49">
        <v>0</v>
      </c>
    </row>
    <row r="205" spans="1:5" x14ac:dyDescent="0.2">
      <c r="A205" s="2" t="s">
        <v>1569</v>
      </c>
      <c r="B205" s="49">
        <v>9</v>
      </c>
      <c r="C205" s="49">
        <v>5</v>
      </c>
      <c r="D205" s="49">
        <v>4</v>
      </c>
      <c r="E205" s="49">
        <v>0</v>
      </c>
    </row>
    <row r="206" spans="1:5" x14ac:dyDescent="0.2">
      <c r="A206" s="2" t="s">
        <v>1538</v>
      </c>
      <c r="B206" s="49">
        <v>2</v>
      </c>
      <c r="C206" s="49">
        <v>1</v>
      </c>
      <c r="D206" s="49">
        <v>1</v>
      </c>
      <c r="E206" s="49">
        <v>0</v>
      </c>
    </row>
    <row r="207" spans="1:5" x14ac:dyDescent="0.2">
      <c r="A207" s="2" t="s">
        <v>1392</v>
      </c>
      <c r="B207" s="49">
        <v>7</v>
      </c>
      <c r="C207" s="49">
        <v>3</v>
      </c>
      <c r="D207" s="49">
        <v>4</v>
      </c>
      <c r="E207" s="49">
        <v>0</v>
      </c>
    </row>
    <row r="208" spans="1:5" x14ac:dyDescent="0.2">
      <c r="A208" s="2" t="s">
        <v>1254</v>
      </c>
      <c r="B208" s="49">
        <v>7</v>
      </c>
      <c r="C208" s="49">
        <v>3</v>
      </c>
      <c r="D208" s="49">
        <v>4</v>
      </c>
      <c r="E208" s="49">
        <v>0</v>
      </c>
    </row>
    <row r="209" spans="1:5" x14ac:dyDescent="0.2">
      <c r="A209" s="2" t="s">
        <v>1333</v>
      </c>
      <c r="B209" s="49">
        <v>7</v>
      </c>
      <c r="C209" s="49">
        <v>3</v>
      </c>
      <c r="D209" s="49">
        <v>4</v>
      </c>
      <c r="E209" s="49">
        <v>0</v>
      </c>
    </row>
    <row r="210" spans="1:5" x14ac:dyDescent="0.2">
      <c r="A210" s="2" t="s">
        <v>1393</v>
      </c>
      <c r="B210" s="49">
        <v>1</v>
      </c>
      <c r="C210" s="49">
        <v>1</v>
      </c>
      <c r="D210" s="47"/>
      <c r="E210" s="49">
        <v>0</v>
      </c>
    </row>
    <row r="211" spans="1:5" x14ac:dyDescent="0.2">
      <c r="A211" s="2" t="s">
        <v>1255</v>
      </c>
      <c r="B211" s="49">
        <v>1</v>
      </c>
      <c r="C211" s="49">
        <v>1</v>
      </c>
      <c r="D211" s="47"/>
      <c r="E211" s="49">
        <v>0</v>
      </c>
    </row>
    <row r="212" spans="1:5" x14ac:dyDescent="0.2">
      <c r="A212" s="2" t="s">
        <v>1334</v>
      </c>
      <c r="B212" s="49">
        <v>1</v>
      </c>
      <c r="C212" s="49">
        <v>1</v>
      </c>
      <c r="D212" s="47"/>
      <c r="E212" s="49">
        <v>0</v>
      </c>
    </row>
    <row r="213" spans="1:5" x14ac:dyDescent="0.2">
      <c r="A213" s="2" t="s">
        <v>1394</v>
      </c>
      <c r="B213" s="49">
        <v>8</v>
      </c>
      <c r="C213" s="49">
        <v>7</v>
      </c>
      <c r="D213" s="49">
        <v>1</v>
      </c>
      <c r="E213" s="49">
        <v>0</v>
      </c>
    </row>
    <row r="214" spans="1:5" x14ac:dyDescent="0.2">
      <c r="A214" s="2" t="s">
        <v>1256</v>
      </c>
      <c r="B214" s="49">
        <v>8</v>
      </c>
      <c r="C214" s="49">
        <v>7</v>
      </c>
      <c r="D214" s="49">
        <v>1</v>
      </c>
      <c r="E214" s="49">
        <v>0</v>
      </c>
    </row>
    <row r="215" spans="1:5" x14ac:dyDescent="0.2">
      <c r="A215" s="2" t="s">
        <v>1335</v>
      </c>
      <c r="B215" s="49">
        <v>8</v>
      </c>
      <c r="C215" s="49">
        <v>7</v>
      </c>
      <c r="D215" s="49">
        <v>1</v>
      </c>
      <c r="E215" s="49">
        <v>0</v>
      </c>
    </row>
    <row r="216" spans="1:5" x14ac:dyDescent="0.2">
      <c r="A216" s="2" t="s">
        <v>1257</v>
      </c>
      <c r="B216" s="49">
        <v>4</v>
      </c>
      <c r="C216" s="49">
        <v>3</v>
      </c>
      <c r="D216" s="49">
        <v>1</v>
      </c>
      <c r="E216" s="49">
        <v>0</v>
      </c>
    </row>
    <row r="217" spans="1:5" x14ac:dyDescent="0.2">
      <c r="A217" s="2" t="s">
        <v>1395</v>
      </c>
      <c r="B217" s="49">
        <v>228</v>
      </c>
      <c r="C217" s="49">
        <v>132</v>
      </c>
      <c r="D217" s="49">
        <v>96</v>
      </c>
      <c r="E217" s="49">
        <v>0</v>
      </c>
    </row>
    <row r="218" spans="1:5" x14ac:dyDescent="0.2">
      <c r="A218" s="2" t="s">
        <v>1258</v>
      </c>
      <c r="B218" s="49">
        <v>31</v>
      </c>
      <c r="C218" s="49">
        <v>15</v>
      </c>
      <c r="D218" s="49">
        <v>16</v>
      </c>
      <c r="E218" s="49">
        <v>0</v>
      </c>
    </row>
    <row r="219" spans="1:5" x14ac:dyDescent="0.2">
      <c r="A219" s="2" t="s">
        <v>1259</v>
      </c>
      <c r="B219" s="49">
        <v>166</v>
      </c>
      <c r="C219" s="49">
        <v>104</v>
      </c>
      <c r="D219" s="49">
        <v>62</v>
      </c>
      <c r="E219" s="49">
        <v>0</v>
      </c>
    </row>
    <row r="220" spans="1:5" x14ac:dyDescent="0.2">
      <c r="A220" s="2" t="s">
        <v>1364</v>
      </c>
      <c r="B220" s="49">
        <v>184</v>
      </c>
      <c r="C220" s="49">
        <v>111</v>
      </c>
      <c r="D220" s="49">
        <v>73</v>
      </c>
      <c r="E220" s="49">
        <v>0</v>
      </c>
    </row>
    <row r="221" spans="1:5" x14ac:dyDescent="0.2">
      <c r="A221" s="2" t="s">
        <v>1260</v>
      </c>
      <c r="B221" s="49">
        <v>16</v>
      </c>
      <c r="C221" s="49">
        <v>6</v>
      </c>
      <c r="D221" s="49">
        <v>10</v>
      </c>
      <c r="E221" s="49">
        <v>0</v>
      </c>
    </row>
    <row r="222" spans="1:5" x14ac:dyDescent="0.2">
      <c r="A222" s="2" t="s">
        <v>1261</v>
      </c>
      <c r="B222" s="49">
        <v>22</v>
      </c>
      <c r="C222" s="49">
        <v>13</v>
      </c>
      <c r="D222" s="49">
        <v>9</v>
      </c>
      <c r="E222" s="49">
        <v>0</v>
      </c>
    </row>
    <row r="223" spans="1:5" x14ac:dyDescent="0.2">
      <c r="A223" s="2" t="s">
        <v>1365</v>
      </c>
      <c r="B223" s="49">
        <v>31</v>
      </c>
      <c r="C223" s="49">
        <v>15</v>
      </c>
      <c r="D223" s="49">
        <v>16</v>
      </c>
      <c r="E223" s="49">
        <v>0</v>
      </c>
    </row>
    <row r="224" spans="1:5" x14ac:dyDescent="0.2">
      <c r="A224" s="2" t="s">
        <v>1336</v>
      </c>
      <c r="B224" s="49">
        <v>205</v>
      </c>
      <c r="C224" s="49">
        <v>124</v>
      </c>
      <c r="D224" s="49">
        <v>81</v>
      </c>
      <c r="E224" s="49">
        <v>0</v>
      </c>
    </row>
    <row r="225" spans="1:5" x14ac:dyDescent="0.2">
      <c r="A225" s="2" t="s">
        <v>1337</v>
      </c>
      <c r="B225" s="49">
        <v>47</v>
      </c>
      <c r="C225" s="49">
        <v>21</v>
      </c>
      <c r="D225" s="49">
        <v>26</v>
      </c>
      <c r="E225" s="49">
        <v>0</v>
      </c>
    </row>
    <row r="226" spans="1:5" x14ac:dyDescent="0.2">
      <c r="A226" s="2" t="s">
        <v>1262</v>
      </c>
      <c r="B226" s="49">
        <v>14</v>
      </c>
      <c r="C226" s="49">
        <v>4</v>
      </c>
      <c r="D226" s="49">
        <v>10</v>
      </c>
      <c r="E226" s="49">
        <v>0</v>
      </c>
    </row>
    <row r="227" spans="1:5" x14ac:dyDescent="0.2">
      <c r="A227" s="2" t="s">
        <v>1263</v>
      </c>
      <c r="B227" s="49">
        <v>1</v>
      </c>
      <c r="C227" s="47"/>
      <c r="D227" s="49">
        <v>1</v>
      </c>
      <c r="E227" s="49">
        <v>0</v>
      </c>
    </row>
    <row r="228" spans="1:5" x14ac:dyDescent="0.2">
      <c r="A228" s="2" t="s">
        <v>1396</v>
      </c>
      <c r="B228" s="49">
        <v>69</v>
      </c>
      <c r="C228" s="49">
        <v>39</v>
      </c>
      <c r="D228" s="49">
        <v>30</v>
      </c>
      <c r="E228" s="49">
        <v>0</v>
      </c>
    </row>
    <row r="229" spans="1:5" x14ac:dyDescent="0.2">
      <c r="A229" s="2" t="s">
        <v>1264</v>
      </c>
      <c r="B229" s="49">
        <v>26</v>
      </c>
      <c r="C229" s="49">
        <v>11</v>
      </c>
      <c r="D229" s="49">
        <v>15</v>
      </c>
      <c r="E229" s="49">
        <v>0</v>
      </c>
    </row>
    <row r="230" spans="1:5" x14ac:dyDescent="0.2">
      <c r="A230" s="2" t="s">
        <v>1265</v>
      </c>
      <c r="B230" s="49">
        <v>37</v>
      </c>
      <c r="C230" s="49">
        <v>27</v>
      </c>
      <c r="D230" s="49">
        <v>10</v>
      </c>
      <c r="E230" s="49">
        <v>0</v>
      </c>
    </row>
    <row r="231" spans="1:5" x14ac:dyDescent="0.2">
      <c r="A231" s="2" t="s">
        <v>1366</v>
      </c>
      <c r="B231" s="49">
        <v>42</v>
      </c>
      <c r="C231" s="49">
        <v>27</v>
      </c>
      <c r="D231" s="49">
        <v>15</v>
      </c>
      <c r="E231" s="49">
        <v>0</v>
      </c>
    </row>
    <row r="232" spans="1:5" x14ac:dyDescent="0.2">
      <c r="A232" s="2" t="s">
        <v>1266</v>
      </c>
      <c r="B232" s="49">
        <v>1</v>
      </c>
      <c r="C232" s="49">
        <v>1</v>
      </c>
      <c r="D232" s="47"/>
      <c r="E232" s="49">
        <v>0</v>
      </c>
    </row>
    <row r="233" spans="1:5" x14ac:dyDescent="0.2">
      <c r="A233" s="2" t="s">
        <v>1267</v>
      </c>
      <c r="B233" s="49">
        <v>23</v>
      </c>
      <c r="C233" s="49">
        <v>9</v>
      </c>
      <c r="D233" s="49">
        <v>14</v>
      </c>
      <c r="E233" s="49">
        <v>0</v>
      </c>
    </row>
    <row r="234" spans="1:5" x14ac:dyDescent="0.2">
      <c r="A234" s="2" t="s">
        <v>1367</v>
      </c>
      <c r="B234" s="49">
        <v>26</v>
      </c>
      <c r="C234" s="49">
        <v>11</v>
      </c>
      <c r="D234" s="49">
        <v>15</v>
      </c>
      <c r="E234" s="49">
        <v>0</v>
      </c>
    </row>
    <row r="235" spans="1:5" x14ac:dyDescent="0.2">
      <c r="A235" s="2" t="s">
        <v>1338</v>
      </c>
      <c r="B235" s="49">
        <v>65</v>
      </c>
      <c r="C235" s="49">
        <v>36</v>
      </c>
      <c r="D235" s="49">
        <v>29</v>
      </c>
      <c r="E235" s="49">
        <v>0</v>
      </c>
    </row>
    <row r="236" spans="1:5" x14ac:dyDescent="0.2">
      <c r="A236" s="2" t="s">
        <v>1339</v>
      </c>
      <c r="B236" s="49">
        <v>27</v>
      </c>
      <c r="C236" s="49">
        <v>12</v>
      </c>
      <c r="D236" s="49">
        <v>15</v>
      </c>
      <c r="E236" s="49">
        <v>0</v>
      </c>
    </row>
    <row r="237" spans="1:5" x14ac:dyDescent="0.2">
      <c r="A237" s="2" t="s">
        <v>1268</v>
      </c>
      <c r="B237" s="49">
        <v>4</v>
      </c>
      <c r="C237" s="47"/>
      <c r="D237" s="49">
        <v>4</v>
      </c>
      <c r="E237" s="49">
        <v>0</v>
      </c>
    </row>
    <row r="238" spans="1:5" x14ac:dyDescent="0.2">
      <c r="A238" s="2" t="s">
        <v>1218</v>
      </c>
      <c r="B238" s="49">
        <v>9</v>
      </c>
      <c r="C238" s="49">
        <v>4</v>
      </c>
      <c r="D238" s="49">
        <v>5</v>
      </c>
      <c r="E238" s="49">
        <v>0</v>
      </c>
    </row>
    <row r="239" spans="1:5" x14ac:dyDescent="0.2">
      <c r="A239" s="2" t="s">
        <v>1250</v>
      </c>
      <c r="B239" s="49">
        <v>896</v>
      </c>
      <c r="C239" s="49">
        <v>444</v>
      </c>
      <c r="D239" s="49">
        <v>452</v>
      </c>
      <c r="E239" s="49">
        <v>0</v>
      </c>
    </row>
    <row r="240" spans="1:5" x14ac:dyDescent="0.2">
      <c r="A240" s="2" t="s">
        <v>1219</v>
      </c>
      <c r="B240" s="49">
        <v>133</v>
      </c>
      <c r="C240" s="49">
        <v>46</v>
      </c>
      <c r="D240" s="49">
        <v>87</v>
      </c>
      <c r="E240" s="49">
        <v>0</v>
      </c>
    </row>
    <row r="241" spans="1:5" x14ac:dyDescent="0.2">
      <c r="A241" s="2" t="s">
        <v>1220</v>
      </c>
      <c r="B241" s="49">
        <v>623</v>
      </c>
      <c r="C241" s="49">
        <v>343</v>
      </c>
      <c r="D241" s="49">
        <v>280</v>
      </c>
      <c r="E241" s="49">
        <v>0</v>
      </c>
    </row>
    <row r="242" spans="1:5" x14ac:dyDescent="0.2">
      <c r="A242" s="2" t="s">
        <v>1244</v>
      </c>
      <c r="B242" s="49">
        <v>678</v>
      </c>
      <c r="C242" s="49">
        <v>364</v>
      </c>
      <c r="D242" s="49">
        <v>314</v>
      </c>
      <c r="E242" s="49">
        <v>0</v>
      </c>
    </row>
    <row r="243" spans="1:5" x14ac:dyDescent="0.2">
      <c r="A243" s="2" t="s">
        <v>1221</v>
      </c>
      <c r="B243" s="49">
        <v>73</v>
      </c>
      <c r="C243" s="49">
        <v>36</v>
      </c>
      <c r="D243" s="49">
        <v>37</v>
      </c>
      <c r="E243" s="49">
        <v>0</v>
      </c>
    </row>
    <row r="244" spans="1:5" x14ac:dyDescent="0.2">
      <c r="A244" s="2" t="s">
        <v>1222</v>
      </c>
      <c r="B244" s="49">
        <v>108</v>
      </c>
      <c r="C244" s="49">
        <v>38</v>
      </c>
      <c r="D244" s="49">
        <v>70</v>
      </c>
      <c r="E244" s="49">
        <v>0</v>
      </c>
    </row>
    <row r="245" spans="1:5" x14ac:dyDescent="0.2">
      <c r="A245" s="2" t="s">
        <v>1245</v>
      </c>
      <c r="B245" s="49">
        <v>164</v>
      </c>
      <c r="C245" s="49">
        <v>55</v>
      </c>
      <c r="D245" s="49">
        <v>109</v>
      </c>
      <c r="E245" s="49">
        <v>0</v>
      </c>
    </row>
    <row r="246" spans="1:5" x14ac:dyDescent="0.2">
      <c r="A246" s="2" t="s">
        <v>1237</v>
      </c>
      <c r="B246" s="49">
        <v>777</v>
      </c>
      <c r="C246" s="49">
        <v>398</v>
      </c>
      <c r="D246" s="49">
        <v>379</v>
      </c>
      <c r="E246" s="49">
        <v>0</v>
      </c>
    </row>
    <row r="247" spans="1:5" x14ac:dyDescent="0.2">
      <c r="A247" s="2" t="s">
        <v>1238</v>
      </c>
      <c r="B247" s="49">
        <v>206</v>
      </c>
      <c r="C247" s="49">
        <v>82</v>
      </c>
      <c r="D247" s="49">
        <v>124</v>
      </c>
      <c r="E247" s="49">
        <v>0</v>
      </c>
    </row>
    <row r="248" spans="1:5" x14ac:dyDescent="0.2">
      <c r="A248" s="2" t="s">
        <v>1223</v>
      </c>
      <c r="B248" s="49">
        <v>46</v>
      </c>
      <c r="C248" s="49">
        <v>17</v>
      </c>
      <c r="D248" s="49">
        <v>29</v>
      </c>
      <c r="E248" s="49">
        <v>0</v>
      </c>
    </row>
    <row r="249" spans="1:5" x14ac:dyDescent="0.2">
      <c r="A249" s="2" t="s">
        <v>1269</v>
      </c>
      <c r="B249" s="49">
        <v>1</v>
      </c>
      <c r="C249" s="49">
        <v>1</v>
      </c>
      <c r="D249" s="47"/>
      <c r="E249" s="49">
        <v>0</v>
      </c>
    </row>
    <row r="250" spans="1:5" x14ac:dyDescent="0.2">
      <c r="A250" s="2" t="s">
        <v>1397</v>
      </c>
      <c r="B250" s="49">
        <v>229</v>
      </c>
      <c r="C250" s="49">
        <v>107</v>
      </c>
      <c r="D250" s="49">
        <v>122</v>
      </c>
      <c r="E250" s="49">
        <v>0</v>
      </c>
    </row>
    <row r="251" spans="1:5" x14ac:dyDescent="0.2">
      <c r="A251" s="2" t="s">
        <v>1270</v>
      </c>
      <c r="B251" s="49">
        <v>47</v>
      </c>
      <c r="C251" s="49">
        <v>15</v>
      </c>
      <c r="D251" s="49">
        <v>32</v>
      </c>
      <c r="E251" s="49">
        <v>0</v>
      </c>
    </row>
    <row r="252" spans="1:5" x14ac:dyDescent="0.2">
      <c r="A252" s="2" t="s">
        <v>1271</v>
      </c>
      <c r="B252" s="49">
        <v>159</v>
      </c>
      <c r="C252" s="49">
        <v>81</v>
      </c>
      <c r="D252" s="49">
        <v>78</v>
      </c>
      <c r="E252" s="49">
        <v>0</v>
      </c>
    </row>
    <row r="253" spans="1:5" x14ac:dyDescent="0.2">
      <c r="A253" s="2" t="s">
        <v>1368</v>
      </c>
      <c r="B253" s="49">
        <v>168</v>
      </c>
      <c r="C253" s="49">
        <v>86</v>
      </c>
      <c r="D253" s="49">
        <v>82</v>
      </c>
      <c r="E253" s="49">
        <v>0</v>
      </c>
    </row>
    <row r="254" spans="1:5" x14ac:dyDescent="0.2">
      <c r="A254" s="2" t="s">
        <v>1272</v>
      </c>
      <c r="B254" s="49">
        <v>12</v>
      </c>
      <c r="C254" s="49">
        <v>6</v>
      </c>
      <c r="D254" s="49">
        <v>6</v>
      </c>
      <c r="E254" s="49">
        <v>0</v>
      </c>
    </row>
    <row r="255" spans="1:5" x14ac:dyDescent="0.2">
      <c r="A255" s="2" t="s">
        <v>1273</v>
      </c>
      <c r="B255" s="49">
        <v>43</v>
      </c>
      <c r="C255" s="49">
        <v>14</v>
      </c>
      <c r="D255" s="49">
        <v>29</v>
      </c>
      <c r="E255" s="49">
        <v>0</v>
      </c>
    </row>
    <row r="256" spans="1:5" x14ac:dyDescent="0.2">
      <c r="A256" s="2" t="s">
        <v>1369</v>
      </c>
      <c r="B256" s="49">
        <v>53</v>
      </c>
      <c r="C256" s="49">
        <v>16</v>
      </c>
      <c r="D256" s="49">
        <v>37</v>
      </c>
      <c r="E256" s="49">
        <v>0</v>
      </c>
    </row>
    <row r="257" spans="1:5" x14ac:dyDescent="0.2">
      <c r="A257" s="2" t="s">
        <v>1340</v>
      </c>
      <c r="B257" s="49">
        <v>209</v>
      </c>
      <c r="C257" s="49">
        <v>100</v>
      </c>
      <c r="D257" s="49">
        <v>109</v>
      </c>
      <c r="E257" s="49">
        <v>0</v>
      </c>
    </row>
    <row r="258" spans="1:5" x14ac:dyDescent="0.2">
      <c r="A258" s="2" t="s">
        <v>1341</v>
      </c>
      <c r="B258" s="49">
        <v>59</v>
      </c>
      <c r="C258" s="49">
        <v>21</v>
      </c>
      <c r="D258" s="49">
        <v>38</v>
      </c>
      <c r="E258" s="49">
        <v>0</v>
      </c>
    </row>
    <row r="259" spans="1:5" x14ac:dyDescent="0.2">
      <c r="A259" s="2" t="s">
        <v>1274</v>
      </c>
      <c r="B259" s="49">
        <v>8</v>
      </c>
      <c r="C259" s="49">
        <v>4</v>
      </c>
      <c r="D259" s="49">
        <v>4</v>
      </c>
      <c r="E259" s="49">
        <v>0</v>
      </c>
    </row>
    <row r="260" spans="1:5" x14ac:dyDescent="0.2">
      <c r="A260" s="2" t="s">
        <v>1275</v>
      </c>
      <c r="B260" s="49">
        <v>16</v>
      </c>
      <c r="C260" s="49">
        <v>5</v>
      </c>
      <c r="D260" s="49">
        <v>11</v>
      </c>
      <c r="E260" s="49">
        <v>0</v>
      </c>
    </row>
    <row r="261" spans="1:5" x14ac:dyDescent="0.2">
      <c r="A261" s="2" t="s">
        <v>1398</v>
      </c>
      <c r="B261" s="49">
        <v>869</v>
      </c>
      <c r="C261" s="49">
        <v>476</v>
      </c>
      <c r="D261" s="49">
        <v>393</v>
      </c>
      <c r="E261" s="49">
        <v>0</v>
      </c>
    </row>
    <row r="262" spans="1:5" x14ac:dyDescent="0.2">
      <c r="A262" s="2" t="s">
        <v>1276</v>
      </c>
      <c r="B262" s="49">
        <v>42</v>
      </c>
      <c r="C262" s="49">
        <v>13</v>
      </c>
      <c r="D262" s="49">
        <v>29</v>
      </c>
      <c r="E262" s="49">
        <v>0</v>
      </c>
    </row>
    <row r="263" spans="1:5" x14ac:dyDescent="0.2">
      <c r="A263" s="2" t="s">
        <v>1277</v>
      </c>
      <c r="B263" s="49">
        <v>661</v>
      </c>
      <c r="C263" s="49">
        <v>393</v>
      </c>
      <c r="D263" s="49">
        <v>268</v>
      </c>
      <c r="E263" s="49">
        <v>0</v>
      </c>
    </row>
    <row r="264" spans="1:5" x14ac:dyDescent="0.2">
      <c r="A264" s="2" t="s">
        <v>1370</v>
      </c>
      <c r="B264" s="49">
        <v>703</v>
      </c>
      <c r="C264" s="49">
        <v>405</v>
      </c>
      <c r="D264" s="49">
        <v>298</v>
      </c>
      <c r="E264" s="49">
        <v>0</v>
      </c>
    </row>
    <row r="265" spans="1:5" x14ac:dyDescent="0.2">
      <c r="A265" s="2" t="s">
        <v>1278</v>
      </c>
      <c r="B265" s="49">
        <v>136</v>
      </c>
      <c r="C265" s="49">
        <v>64</v>
      </c>
      <c r="D265" s="49">
        <v>72</v>
      </c>
      <c r="E265" s="49">
        <v>0</v>
      </c>
    </row>
    <row r="266" spans="1:5" x14ac:dyDescent="0.2">
      <c r="A266" s="2" t="s">
        <v>1279</v>
      </c>
      <c r="B266" s="49">
        <v>50</v>
      </c>
      <c r="C266" s="49">
        <v>12</v>
      </c>
      <c r="D266" s="49">
        <v>38</v>
      </c>
      <c r="E266" s="49">
        <v>0</v>
      </c>
    </row>
    <row r="267" spans="1:5" x14ac:dyDescent="0.2">
      <c r="A267" s="2" t="s">
        <v>1371</v>
      </c>
      <c r="B267" s="49">
        <v>68</v>
      </c>
      <c r="C267" s="49">
        <v>19</v>
      </c>
      <c r="D267" s="49">
        <v>49</v>
      </c>
      <c r="E267" s="49">
        <v>0</v>
      </c>
    </row>
    <row r="268" spans="1:5" x14ac:dyDescent="0.2">
      <c r="A268" s="2" t="s">
        <v>1342</v>
      </c>
      <c r="B268" s="49">
        <v>751</v>
      </c>
      <c r="C268" s="49">
        <v>417</v>
      </c>
      <c r="D268" s="49">
        <v>334</v>
      </c>
      <c r="E268" s="49">
        <v>0</v>
      </c>
    </row>
    <row r="269" spans="1:5" x14ac:dyDescent="0.2">
      <c r="A269" s="2" t="s">
        <v>1343</v>
      </c>
      <c r="B269" s="49">
        <v>177</v>
      </c>
      <c r="C269" s="49">
        <v>76</v>
      </c>
      <c r="D269" s="49">
        <v>101</v>
      </c>
      <c r="E269" s="49">
        <v>0</v>
      </c>
    </row>
    <row r="270" spans="1:5" x14ac:dyDescent="0.2">
      <c r="A270" s="2" t="s">
        <v>1280</v>
      </c>
      <c r="B270" s="49">
        <v>31</v>
      </c>
      <c r="C270" s="49">
        <v>11</v>
      </c>
      <c r="D270" s="49">
        <v>20</v>
      </c>
      <c r="E270" s="49">
        <v>0</v>
      </c>
    </row>
    <row r="271" spans="1:5" x14ac:dyDescent="0.2">
      <c r="A271" s="2" t="s">
        <v>1281</v>
      </c>
      <c r="B271" s="49">
        <v>1</v>
      </c>
      <c r="C271" s="47"/>
      <c r="D271" s="49">
        <v>1</v>
      </c>
      <c r="E271" s="49">
        <v>0</v>
      </c>
    </row>
    <row r="272" spans="1:5" x14ac:dyDescent="0.2">
      <c r="A272" s="2" t="s">
        <v>1399</v>
      </c>
      <c r="B272" s="49">
        <v>211</v>
      </c>
      <c r="C272" s="49">
        <v>114</v>
      </c>
      <c r="D272" s="49">
        <v>97</v>
      </c>
      <c r="E272" s="49">
        <v>0</v>
      </c>
    </row>
    <row r="273" spans="1:5" x14ac:dyDescent="0.2">
      <c r="A273" s="2" t="s">
        <v>1282</v>
      </c>
      <c r="B273" s="49">
        <v>75</v>
      </c>
      <c r="C273" s="49">
        <v>32</v>
      </c>
      <c r="D273" s="49">
        <v>43</v>
      </c>
      <c r="E273" s="49">
        <v>0</v>
      </c>
    </row>
    <row r="274" spans="1:5" x14ac:dyDescent="0.2">
      <c r="A274" s="2" t="s">
        <v>1283</v>
      </c>
      <c r="B274" s="49">
        <v>112</v>
      </c>
      <c r="C274" s="49">
        <v>68</v>
      </c>
      <c r="D274" s="49">
        <v>44</v>
      </c>
      <c r="E274" s="49">
        <v>0</v>
      </c>
    </row>
    <row r="275" spans="1:5" x14ac:dyDescent="0.2">
      <c r="A275" s="2" t="s">
        <v>1372</v>
      </c>
      <c r="B275" s="49">
        <v>128</v>
      </c>
      <c r="C275" s="49">
        <v>75</v>
      </c>
      <c r="D275" s="49">
        <v>53</v>
      </c>
      <c r="E275" s="49">
        <v>0</v>
      </c>
    </row>
    <row r="276" spans="1:5" x14ac:dyDescent="0.2">
      <c r="A276" s="2" t="s">
        <v>1284</v>
      </c>
      <c r="B276" s="49">
        <v>17</v>
      </c>
      <c r="C276" s="49">
        <v>10</v>
      </c>
      <c r="D276" s="49">
        <v>7</v>
      </c>
      <c r="E276" s="49">
        <v>0</v>
      </c>
    </row>
    <row r="277" spans="1:5" x14ac:dyDescent="0.2">
      <c r="A277" s="2" t="s">
        <v>1285</v>
      </c>
      <c r="B277" s="49">
        <v>67</v>
      </c>
      <c r="C277" s="49">
        <v>30</v>
      </c>
      <c r="D277" s="49">
        <v>37</v>
      </c>
      <c r="E277" s="49">
        <v>0</v>
      </c>
    </row>
    <row r="278" spans="1:5" x14ac:dyDescent="0.2">
      <c r="A278" s="2" t="s">
        <v>1373</v>
      </c>
      <c r="B278" s="49">
        <v>78</v>
      </c>
      <c r="C278" s="49">
        <v>34</v>
      </c>
      <c r="D278" s="49">
        <v>44</v>
      </c>
      <c r="E278" s="49">
        <v>0</v>
      </c>
    </row>
    <row r="279" spans="1:5" x14ac:dyDescent="0.2">
      <c r="A279" s="2" t="s">
        <v>1344</v>
      </c>
      <c r="B279" s="49">
        <v>193</v>
      </c>
      <c r="C279" s="49">
        <v>103</v>
      </c>
      <c r="D279" s="49">
        <v>90</v>
      </c>
      <c r="E279" s="49">
        <v>0</v>
      </c>
    </row>
    <row r="280" spans="1:5" x14ac:dyDescent="0.2">
      <c r="A280" s="2" t="s">
        <v>1345</v>
      </c>
      <c r="B280" s="49">
        <v>90</v>
      </c>
      <c r="C280" s="49">
        <v>41</v>
      </c>
      <c r="D280" s="49">
        <v>49</v>
      </c>
      <c r="E280" s="49">
        <v>0</v>
      </c>
    </row>
    <row r="281" spans="1:5" x14ac:dyDescent="0.2">
      <c r="A281" s="2" t="s">
        <v>1286</v>
      </c>
      <c r="B281" s="49">
        <v>15</v>
      </c>
      <c r="C281" s="49">
        <v>7</v>
      </c>
      <c r="D281" s="49">
        <v>8</v>
      </c>
      <c r="E281" s="49">
        <v>0</v>
      </c>
    </row>
    <row r="282" spans="1:5" x14ac:dyDescent="0.2">
      <c r="A282" s="2" t="s">
        <v>1287</v>
      </c>
      <c r="B282" s="49">
        <v>7</v>
      </c>
      <c r="C282" s="49">
        <v>2</v>
      </c>
      <c r="D282" s="49">
        <v>5</v>
      </c>
      <c r="E282" s="49">
        <v>0</v>
      </c>
    </row>
    <row r="283" spans="1:5" x14ac:dyDescent="0.2">
      <c r="A283" s="2" t="s">
        <v>1400</v>
      </c>
      <c r="B283" s="49">
        <v>335</v>
      </c>
      <c r="C283" s="49">
        <v>175</v>
      </c>
      <c r="D283" s="49">
        <v>160</v>
      </c>
      <c r="E283" s="49">
        <v>0</v>
      </c>
    </row>
    <row r="284" spans="1:5" x14ac:dyDescent="0.2">
      <c r="A284" s="2" t="s">
        <v>1288</v>
      </c>
      <c r="B284" s="49">
        <v>30</v>
      </c>
      <c r="C284" s="49">
        <v>4</v>
      </c>
      <c r="D284" s="49">
        <v>26</v>
      </c>
      <c r="E284" s="49">
        <v>0</v>
      </c>
    </row>
    <row r="285" spans="1:5" x14ac:dyDescent="0.2">
      <c r="A285" s="2" t="s">
        <v>1289</v>
      </c>
      <c r="B285" s="49">
        <v>268</v>
      </c>
      <c r="C285" s="49">
        <v>157</v>
      </c>
      <c r="D285" s="49">
        <v>111</v>
      </c>
      <c r="E285" s="49">
        <v>0</v>
      </c>
    </row>
    <row r="286" spans="1:5" x14ac:dyDescent="0.2">
      <c r="A286" s="2" t="s">
        <v>1374</v>
      </c>
      <c r="B286" s="49">
        <v>291</v>
      </c>
      <c r="C286" s="49">
        <v>165</v>
      </c>
      <c r="D286" s="49">
        <v>126</v>
      </c>
      <c r="E286" s="49">
        <v>0</v>
      </c>
    </row>
    <row r="287" spans="1:5" x14ac:dyDescent="0.2">
      <c r="A287" s="2" t="s">
        <v>1290</v>
      </c>
      <c r="B287" s="49">
        <v>22</v>
      </c>
      <c r="C287" s="49">
        <v>10</v>
      </c>
      <c r="D287" s="49">
        <v>12</v>
      </c>
      <c r="E287" s="49">
        <v>0</v>
      </c>
    </row>
    <row r="288" spans="1:5" x14ac:dyDescent="0.2">
      <c r="A288" s="2" t="s">
        <v>1291</v>
      </c>
      <c r="B288" s="49">
        <v>9</v>
      </c>
      <c r="C288" s="49">
        <v>2</v>
      </c>
      <c r="D288" s="49">
        <v>7</v>
      </c>
      <c r="E288" s="49">
        <v>0</v>
      </c>
    </row>
    <row r="289" spans="1:5" x14ac:dyDescent="0.2">
      <c r="A289" s="2" t="s">
        <v>1375</v>
      </c>
      <c r="B289" s="49">
        <v>33</v>
      </c>
      <c r="C289" s="49">
        <v>4</v>
      </c>
      <c r="D289" s="49">
        <v>29</v>
      </c>
      <c r="E289" s="49">
        <v>0</v>
      </c>
    </row>
    <row r="290" spans="1:5" x14ac:dyDescent="0.2">
      <c r="A290" s="2" t="s">
        <v>1346</v>
      </c>
      <c r="B290" s="49">
        <v>297</v>
      </c>
      <c r="C290" s="49">
        <v>167</v>
      </c>
      <c r="D290" s="49">
        <v>130</v>
      </c>
      <c r="E290" s="49">
        <v>0</v>
      </c>
    </row>
    <row r="291" spans="1:5" x14ac:dyDescent="0.2">
      <c r="A291" s="2" t="s">
        <v>1347</v>
      </c>
      <c r="B291" s="49">
        <v>52</v>
      </c>
      <c r="C291" s="49">
        <v>14</v>
      </c>
      <c r="D291" s="49">
        <v>38</v>
      </c>
      <c r="E291" s="49">
        <v>0</v>
      </c>
    </row>
    <row r="292" spans="1:5" x14ac:dyDescent="0.2">
      <c r="A292" s="2" t="s">
        <v>1292</v>
      </c>
      <c r="B292" s="49">
        <v>18</v>
      </c>
      <c r="C292" s="49">
        <v>7</v>
      </c>
      <c r="D292" s="49">
        <v>11</v>
      </c>
      <c r="E292" s="49">
        <v>0</v>
      </c>
    </row>
    <row r="293" spans="1:5" x14ac:dyDescent="0.2">
      <c r="A293" s="2" t="s">
        <v>1224</v>
      </c>
      <c r="B293" s="49">
        <v>20</v>
      </c>
      <c r="C293" s="49">
        <v>17</v>
      </c>
      <c r="D293" s="49">
        <v>3</v>
      </c>
      <c r="E293" s="49">
        <v>0</v>
      </c>
    </row>
    <row r="294" spans="1:5" x14ac:dyDescent="0.2">
      <c r="A294" s="2" t="s">
        <v>1251</v>
      </c>
      <c r="B294" s="49">
        <v>914</v>
      </c>
      <c r="C294" s="49">
        <v>484</v>
      </c>
      <c r="D294" s="49">
        <v>430</v>
      </c>
      <c r="E294" s="49">
        <v>0</v>
      </c>
    </row>
    <row r="295" spans="1:5" x14ac:dyDescent="0.2">
      <c r="A295" s="2" t="s">
        <v>1225</v>
      </c>
      <c r="B295" s="49">
        <v>212</v>
      </c>
      <c r="C295" s="49">
        <v>80</v>
      </c>
      <c r="D295" s="49">
        <v>132</v>
      </c>
      <c r="E295" s="49">
        <v>0</v>
      </c>
    </row>
    <row r="296" spans="1:5" x14ac:dyDescent="0.2">
      <c r="A296" s="2" t="s">
        <v>1226</v>
      </c>
      <c r="B296" s="49">
        <v>525</v>
      </c>
      <c r="C296" s="49">
        <v>312</v>
      </c>
      <c r="D296" s="49">
        <v>213</v>
      </c>
      <c r="E296" s="49">
        <v>0</v>
      </c>
    </row>
    <row r="297" spans="1:5" x14ac:dyDescent="0.2">
      <c r="A297" s="2" t="s">
        <v>1246</v>
      </c>
      <c r="B297" s="49">
        <v>596</v>
      </c>
      <c r="C297" s="49">
        <v>345</v>
      </c>
      <c r="D297" s="49">
        <v>251</v>
      </c>
      <c r="E297" s="49">
        <v>0</v>
      </c>
    </row>
    <row r="298" spans="1:5" x14ac:dyDescent="0.2">
      <c r="A298" s="2" t="s">
        <v>1227</v>
      </c>
      <c r="B298" s="49">
        <v>138</v>
      </c>
      <c r="C298" s="49">
        <v>70</v>
      </c>
      <c r="D298" s="49">
        <v>68</v>
      </c>
      <c r="E298" s="49">
        <v>0</v>
      </c>
    </row>
    <row r="299" spans="1:5" x14ac:dyDescent="0.2">
      <c r="A299" s="2" t="s">
        <v>1228</v>
      </c>
      <c r="B299" s="49">
        <v>169</v>
      </c>
      <c r="C299" s="49">
        <v>69</v>
      </c>
      <c r="D299" s="49">
        <v>100</v>
      </c>
      <c r="E299" s="49">
        <v>0</v>
      </c>
    </row>
    <row r="300" spans="1:5" x14ac:dyDescent="0.2">
      <c r="A300" s="2" t="s">
        <v>1247</v>
      </c>
      <c r="B300" s="49">
        <v>224</v>
      </c>
      <c r="C300" s="49">
        <v>84</v>
      </c>
      <c r="D300" s="49">
        <v>140</v>
      </c>
      <c r="E300" s="49">
        <v>0</v>
      </c>
    </row>
    <row r="301" spans="1:5" x14ac:dyDescent="0.2">
      <c r="A301" s="2" t="s">
        <v>1239</v>
      </c>
      <c r="B301" s="49">
        <v>760</v>
      </c>
      <c r="C301" s="49">
        <v>411</v>
      </c>
      <c r="D301" s="49">
        <v>349</v>
      </c>
      <c r="E301" s="49">
        <v>0</v>
      </c>
    </row>
    <row r="302" spans="1:5" x14ac:dyDescent="0.2">
      <c r="A302" s="2" t="s">
        <v>1240</v>
      </c>
      <c r="B302" s="49">
        <v>346</v>
      </c>
      <c r="C302" s="49">
        <v>147</v>
      </c>
      <c r="D302" s="49">
        <v>199</v>
      </c>
      <c r="E302" s="49">
        <v>0</v>
      </c>
    </row>
    <row r="303" spans="1:5" x14ac:dyDescent="0.2">
      <c r="A303" s="2" t="s">
        <v>1229</v>
      </c>
      <c r="B303" s="49">
        <v>59</v>
      </c>
      <c r="C303" s="49">
        <v>23</v>
      </c>
      <c r="D303" s="49">
        <v>36</v>
      </c>
      <c r="E303" s="49">
        <v>0</v>
      </c>
    </row>
    <row r="304" spans="1:5" x14ac:dyDescent="0.2">
      <c r="A304" s="2" t="s">
        <v>1293</v>
      </c>
      <c r="B304" s="49">
        <v>14</v>
      </c>
      <c r="C304" s="49">
        <v>14</v>
      </c>
      <c r="D304" s="47"/>
      <c r="E304" s="49">
        <v>0</v>
      </c>
    </row>
    <row r="305" spans="1:5" x14ac:dyDescent="0.2">
      <c r="A305" s="2" t="s">
        <v>1401</v>
      </c>
      <c r="B305" s="49">
        <v>321</v>
      </c>
      <c r="C305" s="49">
        <v>174</v>
      </c>
      <c r="D305" s="49">
        <v>147</v>
      </c>
      <c r="E305" s="49">
        <v>0</v>
      </c>
    </row>
    <row r="306" spans="1:5" x14ac:dyDescent="0.2">
      <c r="A306" s="2" t="s">
        <v>1294</v>
      </c>
      <c r="B306" s="49">
        <v>71</v>
      </c>
      <c r="C306" s="49">
        <v>22</v>
      </c>
      <c r="D306" s="49">
        <v>49</v>
      </c>
      <c r="E306" s="49">
        <v>0</v>
      </c>
    </row>
    <row r="307" spans="1:5" x14ac:dyDescent="0.2">
      <c r="A307" s="2" t="s">
        <v>1295</v>
      </c>
      <c r="B307" s="49">
        <v>212</v>
      </c>
      <c r="C307" s="49">
        <v>124</v>
      </c>
      <c r="D307" s="49">
        <v>88</v>
      </c>
      <c r="E307" s="49">
        <v>0</v>
      </c>
    </row>
    <row r="308" spans="1:5" x14ac:dyDescent="0.2">
      <c r="A308" s="2" t="s">
        <v>1376</v>
      </c>
      <c r="B308" s="49">
        <v>235</v>
      </c>
      <c r="C308" s="49">
        <v>137</v>
      </c>
      <c r="D308" s="49">
        <v>98</v>
      </c>
      <c r="E308" s="49">
        <v>0</v>
      </c>
    </row>
    <row r="309" spans="1:5" x14ac:dyDescent="0.2">
      <c r="A309" s="2" t="s">
        <v>1296</v>
      </c>
      <c r="B309" s="49">
        <v>26</v>
      </c>
      <c r="C309" s="49">
        <v>18</v>
      </c>
      <c r="D309" s="49">
        <v>8</v>
      </c>
      <c r="E309" s="49">
        <v>0</v>
      </c>
    </row>
    <row r="310" spans="1:5" x14ac:dyDescent="0.2">
      <c r="A310" s="2" t="s">
        <v>1297</v>
      </c>
      <c r="B310" s="49">
        <v>42</v>
      </c>
      <c r="C310" s="49">
        <v>14</v>
      </c>
      <c r="D310" s="49">
        <v>28</v>
      </c>
      <c r="E310" s="49">
        <v>0</v>
      </c>
    </row>
    <row r="311" spans="1:5" x14ac:dyDescent="0.2">
      <c r="A311" s="2" t="s">
        <v>1377</v>
      </c>
      <c r="B311" s="49">
        <v>73</v>
      </c>
      <c r="C311" s="49">
        <v>22</v>
      </c>
      <c r="D311" s="49">
        <v>51</v>
      </c>
      <c r="E311" s="49">
        <v>0</v>
      </c>
    </row>
    <row r="312" spans="1:5" x14ac:dyDescent="0.2">
      <c r="A312" s="2" t="s">
        <v>1348</v>
      </c>
      <c r="B312" s="49">
        <v>275</v>
      </c>
      <c r="C312" s="49">
        <v>151</v>
      </c>
      <c r="D312" s="49">
        <v>124</v>
      </c>
      <c r="E312" s="49">
        <v>0</v>
      </c>
    </row>
    <row r="313" spans="1:5" x14ac:dyDescent="0.2">
      <c r="A313" s="2" t="s">
        <v>1349</v>
      </c>
      <c r="B313" s="49">
        <v>96</v>
      </c>
      <c r="C313" s="49">
        <v>39</v>
      </c>
      <c r="D313" s="49">
        <v>57</v>
      </c>
      <c r="E313" s="49">
        <v>0</v>
      </c>
    </row>
    <row r="314" spans="1:5" x14ac:dyDescent="0.2">
      <c r="A314" s="2" t="s">
        <v>1298</v>
      </c>
      <c r="B314" s="49">
        <v>15</v>
      </c>
      <c r="C314" s="49">
        <v>5</v>
      </c>
      <c r="D314" s="49">
        <v>10</v>
      </c>
      <c r="E314" s="49">
        <v>0</v>
      </c>
    </row>
    <row r="315" spans="1:5" x14ac:dyDescent="0.2">
      <c r="A315" s="2" t="s">
        <v>1252</v>
      </c>
      <c r="B315" s="49">
        <v>16</v>
      </c>
      <c r="C315" s="49">
        <v>11</v>
      </c>
      <c r="D315" s="49">
        <v>5</v>
      </c>
      <c r="E315" s="49">
        <v>0</v>
      </c>
    </row>
    <row r="316" spans="1:5" x14ac:dyDescent="0.2">
      <c r="A316" s="2" t="s">
        <v>1230</v>
      </c>
      <c r="B316" s="49">
        <v>16</v>
      </c>
      <c r="C316" s="49">
        <v>11</v>
      </c>
      <c r="D316" s="49">
        <v>5</v>
      </c>
      <c r="E316" s="49">
        <v>0</v>
      </c>
    </row>
    <row r="317" spans="1:5" x14ac:dyDescent="0.2">
      <c r="A317" s="2" t="s">
        <v>1241</v>
      </c>
      <c r="B317" s="49">
        <v>16</v>
      </c>
      <c r="C317" s="49">
        <v>11</v>
      </c>
      <c r="D317" s="49">
        <v>5</v>
      </c>
      <c r="E317" s="49">
        <v>0</v>
      </c>
    </row>
    <row r="318" spans="1:5" x14ac:dyDescent="0.2">
      <c r="A318" s="2" t="s">
        <v>1409</v>
      </c>
      <c r="B318" s="49">
        <v>62</v>
      </c>
      <c r="C318" s="49">
        <v>36</v>
      </c>
      <c r="D318" s="49">
        <v>26</v>
      </c>
      <c r="E318" s="49">
        <v>0</v>
      </c>
    </row>
    <row r="319" spans="1:5" x14ac:dyDescent="0.2">
      <c r="A319" s="2" t="s">
        <v>1419</v>
      </c>
      <c r="B319" s="49">
        <v>3407</v>
      </c>
      <c r="C319" s="49">
        <v>1809</v>
      </c>
      <c r="D319" s="49">
        <v>1598</v>
      </c>
      <c r="E319" s="49">
        <v>0</v>
      </c>
    </row>
    <row r="320" spans="1:5" x14ac:dyDescent="0.2">
      <c r="A320" s="2" t="s">
        <v>1410</v>
      </c>
      <c r="B320" s="49">
        <v>478</v>
      </c>
      <c r="C320" s="49">
        <v>168</v>
      </c>
      <c r="D320" s="49">
        <v>310</v>
      </c>
      <c r="E320" s="49">
        <v>0</v>
      </c>
    </row>
    <row r="321" spans="1:5" x14ac:dyDescent="0.2">
      <c r="A321" s="2" t="s">
        <v>1411</v>
      </c>
      <c r="B321" s="49">
        <v>2354</v>
      </c>
      <c r="C321" s="49">
        <v>1373</v>
      </c>
      <c r="D321" s="49">
        <v>981</v>
      </c>
      <c r="E321" s="49">
        <v>0</v>
      </c>
    </row>
    <row r="322" spans="1:5" x14ac:dyDescent="0.2">
      <c r="A322" s="2" t="s">
        <v>1417</v>
      </c>
      <c r="B322" s="49">
        <v>2581</v>
      </c>
      <c r="C322" s="49">
        <v>1467</v>
      </c>
      <c r="D322" s="49">
        <v>1114</v>
      </c>
      <c r="E322" s="49">
        <v>0</v>
      </c>
    </row>
    <row r="323" spans="1:5" x14ac:dyDescent="0.2">
      <c r="A323" s="2" t="s">
        <v>1412</v>
      </c>
      <c r="B323" s="49">
        <v>415</v>
      </c>
      <c r="C323" s="49">
        <v>205</v>
      </c>
      <c r="D323" s="49">
        <v>210</v>
      </c>
      <c r="E323" s="49">
        <v>0</v>
      </c>
    </row>
    <row r="324" spans="1:5" x14ac:dyDescent="0.2">
      <c r="A324" s="2" t="s">
        <v>1413</v>
      </c>
      <c r="B324" s="49">
        <v>388</v>
      </c>
      <c r="C324" s="49">
        <v>147</v>
      </c>
      <c r="D324" s="49">
        <v>241</v>
      </c>
      <c r="E324" s="49">
        <v>0</v>
      </c>
    </row>
    <row r="325" spans="1:5" x14ac:dyDescent="0.2">
      <c r="A325" s="2" t="s">
        <v>1418</v>
      </c>
      <c r="B325" s="49">
        <v>558</v>
      </c>
      <c r="C325" s="49">
        <v>192</v>
      </c>
      <c r="D325" s="49">
        <v>366</v>
      </c>
      <c r="E325" s="49">
        <v>0</v>
      </c>
    </row>
    <row r="326" spans="1:5" x14ac:dyDescent="0.2">
      <c r="A326" s="2" t="s">
        <v>1415</v>
      </c>
      <c r="B326" s="49">
        <v>2940</v>
      </c>
      <c r="C326" s="49">
        <v>1604</v>
      </c>
      <c r="D326" s="49">
        <v>1336</v>
      </c>
      <c r="E326" s="49">
        <v>0</v>
      </c>
    </row>
    <row r="327" spans="1:5" x14ac:dyDescent="0.2">
      <c r="A327" s="2" t="s">
        <v>1416</v>
      </c>
      <c r="B327" s="49">
        <v>885</v>
      </c>
      <c r="C327" s="49">
        <v>369</v>
      </c>
      <c r="D327" s="49">
        <v>516</v>
      </c>
      <c r="E327" s="49">
        <v>0</v>
      </c>
    </row>
    <row r="328" spans="1:5" x14ac:dyDescent="0.2">
      <c r="A328" s="2" t="s">
        <v>1414</v>
      </c>
      <c r="B328" s="49">
        <v>185</v>
      </c>
      <c r="C328" s="49">
        <v>72</v>
      </c>
      <c r="D328" s="49">
        <v>113</v>
      </c>
      <c r="E328" s="49">
        <v>0</v>
      </c>
    </row>
    <row r="329" spans="1:5" x14ac:dyDescent="0.2">
      <c r="A329" s="2" t="s">
        <v>1402</v>
      </c>
      <c r="B329" s="49">
        <v>13</v>
      </c>
      <c r="C329" s="49">
        <v>7</v>
      </c>
      <c r="D329" s="49">
        <v>6</v>
      </c>
      <c r="E329" s="49">
        <v>0</v>
      </c>
    </row>
    <row r="330" spans="1:5" x14ac:dyDescent="0.2">
      <c r="A330" s="2" t="s">
        <v>1299</v>
      </c>
      <c r="B330" s="49">
        <v>8</v>
      </c>
      <c r="C330" s="49">
        <v>4</v>
      </c>
      <c r="D330" s="49">
        <v>4</v>
      </c>
      <c r="E330" s="49">
        <v>0</v>
      </c>
    </row>
    <row r="331" spans="1:5" x14ac:dyDescent="0.2">
      <c r="A331" s="2" t="s">
        <v>1300</v>
      </c>
      <c r="B331" s="49">
        <v>2</v>
      </c>
      <c r="C331" s="49">
        <v>1</v>
      </c>
      <c r="D331" s="49">
        <v>1</v>
      </c>
      <c r="E331" s="49">
        <v>0</v>
      </c>
    </row>
    <row r="332" spans="1:5" x14ac:dyDescent="0.2">
      <c r="A332" s="2" t="s">
        <v>1378</v>
      </c>
      <c r="B332" s="49">
        <v>2</v>
      </c>
      <c r="C332" s="49">
        <v>1</v>
      </c>
      <c r="D332" s="49">
        <v>1</v>
      </c>
      <c r="E332" s="49">
        <v>0</v>
      </c>
    </row>
    <row r="333" spans="1:5" x14ac:dyDescent="0.2">
      <c r="A333" s="2" t="s">
        <v>1301</v>
      </c>
      <c r="B333" s="49">
        <v>3</v>
      </c>
      <c r="C333" s="49">
        <v>2</v>
      </c>
      <c r="D333" s="49">
        <v>1</v>
      </c>
      <c r="E333" s="49">
        <v>0</v>
      </c>
    </row>
    <row r="334" spans="1:5" x14ac:dyDescent="0.2">
      <c r="A334" s="2" t="s">
        <v>1302</v>
      </c>
      <c r="B334" s="49">
        <v>7</v>
      </c>
      <c r="C334" s="49">
        <v>4</v>
      </c>
      <c r="D334" s="49">
        <v>3</v>
      </c>
      <c r="E334" s="49">
        <v>0</v>
      </c>
    </row>
    <row r="335" spans="1:5" x14ac:dyDescent="0.2">
      <c r="A335" s="2" t="s">
        <v>1379</v>
      </c>
      <c r="B335" s="49">
        <v>8</v>
      </c>
      <c r="C335" s="49">
        <v>4</v>
      </c>
      <c r="D335" s="49">
        <v>4</v>
      </c>
      <c r="E335" s="49">
        <v>0</v>
      </c>
    </row>
    <row r="336" spans="1:5" x14ac:dyDescent="0.2">
      <c r="A336" s="2" t="s">
        <v>1350</v>
      </c>
      <c r="B336" s="49">
        <v>9</v>
      </c>
      <c r="C336" s="49">
        <v>5</v>
      </c>
      <c r="D336" s="49">
        <v>4</v>
      </c>
      <c r="E336" s="49">
        <v>0</v>
      </c>
    </row>
    <row r="337" spans="1:5" x14ac:dyDescent="0.2">
      <c r="A337" s="2" t="s">
        <v>1351</v>
      </c>
      <c r="B337" s="49">
        <v>11</v>
      </c>
      <c r="C337" s="49">
        <v>6</v>
      </c>
      <c r="D337" s="49">
        <v>5</v>
      </c>
      <c r="E337" s="49">
        <v>0</v>
      </c>
    </row>
    <row r="338" spans="1:5" x14ac:dyDescent="0.2">
      <c r="A338" s="2" t="s">
        <v>1303</v>
      </c>
      <c r="B338" s="49">
        <v>7</v>
      </c>
      <c r="C338" s="49">
        <v>3</v>
      </c>
      <c r="D338" s="49">
        <v>4</v>
      </c>
      <c r="E338" s="49">
        <v>0</v>
      </c>
    </row>
    <row r="339" spans="1:5" x14ac:dyDescent="0.2">
      <c r="A339" s="2" t="s">
        <v>1403</v>
      </c>
      <c r="B339" s="49">
        <v>611</v>
      </c>
      <c r="C339" s="49">
        <v>308</v>
      </c>
      <c r="D339" s="49">
        <v>303</v>
      </c>
      <c r="E339" s="49">
        <v>0</v>
      </c>
    </row>
    <row r="340" spans="1:5" x14ac:dyDescent="0.2">
      <c r="A340" s="2" t="s">
        <v>1304</v>
      </c>
      <c r="B340" s="49">
        <v>60</v>
      </c>
      <c r="C340" s="49">
        <v>20</v>
      </c>
      <c r="D340" s="49">
        <v>40</v>
      </c>
      <c r="E340" s="49">
        <v>0</v>
      </c>
    </row>
    <row r="341" spans="1:5" x14ac:dyDescent="0.2">
      <c r="A341" s="2" t="s">
        <v>1305</v>
      </c>
      <c r="B341" s="49">
        <v>437</v>
      </c>
      <c r="C341" s="49">
        <v>243</v>
      </c>
      <c r="D341" s="49">
        <v>194</v>
      </c>
      <c r="E341" s="49">
        <v>0</v>
      </c>
    </row>
    <row r="342" spans="1:5" x14ac:dyDescent="0.2">
      <c r="A342" s="2" t="s">
        <v>1380</v>
      </c>
      <c r="B342" s="49">
        <v>478</v>
      </c>
      <c r="C342" s="49">
        <v>259</v>
      </c>
      <c r="D342" s="49">
        <v>219</v>
      </c>
      <c r="E342" s="49">
        <v>0</v>
      </c>
    </row>
    <row r="343" spans="1:5" x14ac:dyDescent="0.2">
      <c r="A343" s="2" t="s">
        <v>1306</v>
      </c>
      <c r="B343" s="49">
        <v>60</v>
      </c>
      <c r="C343" s="49">
        <v>29</v>
      </c>
      <c r="D343" s="49">
        <v>31</v>
      </c>
      <c r="E343" s="49">
        <v>0</v>
      </c>
    </row>
    <row r="344" spans="1:5" x14ac:dyDescent="0.2">
      <c r="A344" s="2" t="s">
        <v>1307</v>
      </c>
      <c r="B344" s="49">
        <v>42</v>
      </c>
      <c r="C344" s="49">
        <v>15</v>
      </c>
      <c r="D344" s="49">
        <v>27</v>
      </c>
      <c r="E344" s="49">
        <v>0</v>
      </c>
    </row>
    <row r="345" spans="1:5" x14ac:dyDescent="0.2">
      <c r="A345" s="2" t="s">
        <v>1381</v>
      </c>
      <c r="B345" s="49">
        <v>85</v>
      </c>
      <c r="C345" s="49">
        <v>28</v>
      </c>
      <c r="D345" s="49">
        <v>57</v>
      </c>
      <c r="E345" s="49">
        <v>0</v>
      </c>
    </row>
    <row r="346" spans="1:5" x14ac:dyDescent="0.2">
      <c r="A346" s="2" t="s">
        <v>1352</v>
      </c>
      <c r="B346" s="49">
        <v>515</v>
      </c>
      <c r="C346" s="49">
        <v>271</v>
      </c>
      <c r="D346" s="49">
        <v>244</v>
      </c>
      <c r="E346" s="49">
        <v>0</v>
      </c>
    </row>
    <row r="347" spans="1:5" x14ac:dyDescent="0.2">
      <c r="A347" s="2" t="s">
        <v>1353</v>
      </c>
      <c r="B347" s="49">
        <v>120</v>
      </c>
      <c r="C347" s="49">
        <v>49</v>
      </c>
      <c r="D347" s="49">
        <v>71</v>
      </c>
      <c r="E347" s="49">
        <v>0</v>
      </c>
    </row>
    <row r="348" spans="1:5" x14ac:dyDescent="0.2">
      <c r="A348" s="2" t="s">
        <v>1308</v>
      </c>
      <c r="B348" s="49">
        <v>34</v>
      </c>
      <c r="C348" s="49">
        <v>13</v>
      </c>
      <c r="D348" s="49">
        <v>21</v>
      </c>
      <c r="E348" s="49">
        <v>0</v>
      </c>
    </row>
    <row r="349" spans="1:5" x14ac:dyDescent="0.2">
      <c r="A349" s="2" t="s">
        <v>1309</v>
      </c>
      <c r="B349" s="49">
        <v>5</v>
      </c>
      <c r="C349" s="49">
        <v>3</v>
      </c>
      <c r="D349" s="49">
        <v>2</v>
      </c>
      <c r="E349" s="49">
        <v>0</v>
      </c>
    </row>
    <row r="350" spans="1:5" x14ac:dyDescent="0.2">
      <c r="A350" s="2" t="s">
        <v>1404</v>
      </c>
      <c r="B350" s="49">
        <v>343</v>
      </c>
      <c r="C350" s="49">
        <v>173</v>
      </c>
      <c r="D350" s="49">
        <v>170</v>
      </c>
      <c r="E350" s="49">
        <v>0</v>
      </c>
    </row>
    <row r="351" spans="1:5" x14ac:dyDescent="0.2">
      <c r="A351" s="2" t="s">
        <v>1310</v>
      </c>
      <c r="B351" s="49">
        <v>38</v>
      </c>
      <c r="C351" s="49">
        <v>10</v>
      </c>
      <c r="D351" s="49">
        <v>28</v>
      </c>
      <c r="E351" s="49">
        <v>0</v>
      </c>
    </row>
    <row r="352" spans="1:5" x14ac:dyDescent="0.2">
      <c r="A352" s="2" t="s">
        <v>1311</v>
      </c>
      <c r="B352" s="49">
        <v>195</v>
      </c>
      <c r="C352" s="49">
        <v>115</v>
      </c>
      <c r="D352" s="49">
        <v>80</v>
      </c>
      <c r="E352" s="49">
        <v>0</v>
      </c>
    </row>
    <row r="353" spans="1:5" x14ac:dyDescent="0.2">
      <c r="A353" s="2" t="s">
        <v>1382</v>
      </c>
      <c r="B353" s="49">
        <v>225</v>
      </c>
      <c r="C353" s="49">
        <v>126</v>
      </c>
      <c r="D353" s="49">
        <v>99</v>
      </c>
      <c r="E353" s="49">
        <v>0</v>
      </c>
    </row>
    <row r="354" spans="1:5" x14ac:dyDescent="0.2">
      <c r="A354" s="2" t="s">
        <v>1312</v>
      </c>
      <c r="B354" s="49">
        <v>96</v>
      </c>
      <c r="C354" s="49">
        <v>44</v>
      </c>
      <c r="D354" s="49">
        <v>52</v>
      </c>
      <c r="E354" s="49">
        <v>0</v>
      </c>
    </row>
    <row r="355" spans="1:5" x14ac:dyDescent="0.2">
      <c r="A355" s="2" t="s">
        <v>1313</v>
      </c>
      <c r="B355" s="49">
        <v>30</v>
      </c>
      <c r="C355" s="49">
        <v>8</v>
      </c>
      <c r="D355" s="49">
        <v>22</v>
      </c>
      <c r="E355" s="49">
        <v>0</v>
      </c>
    </row>
    <row r="356" spans="1:5" x14ac:dyDescent="0.2">
      <c r="A356" s="2" t="s">
        <v>1383</v>
      </c>
      <c r="B356" s="49">
        <v>40</v>
      </c>
      <c r="C356" s="49">
        <v>10</v>
      </c>
      <c r="D356" s="49">
        <v>30</v>
      </c>
      <c r="E356" s="49">
        <v>0</v>
      </c>
    </row>
    <row r="357" spans="1:5" x14ac:dyDescent="0.2">
      <c r="A357" s="2" t="s">
        <v>1354</v>
      </c>
      <c r="B357" s="49">
        <v>254</v>
      </c>
      <c r="C357" s="49">
        <v>133</v>
      </c>
      <c r="D357" s="49">
        <v>121</v>
      </c>
      <c r="E357" s="49">
        <v>0</v>
      </c>
    </row>
    <row r="358" spans="1:5" x14ac:dyDescent="0.2">
      <c r="A358" s="2" t="s">
        <v>1355</v>
      </c>
      <c r="B358" s="49">
        <v>133</v>
      </c>
      <c r="C358" s="49">
        <v>53</v>
      </c>
      <c r="D358" s="49">
        <v>80</v>
      </c>
      <c r="E358" s="49">
        <v>0</v>
      </c>
    </row>
    <row r="359" spans="1:5" x14ac:dyDescent="0.2">
      <c r="A359" s="2" t="s">
        <v>1314</v>
      </c>
      <c r="B359" s="49">
        <v>26</v>
      </c>
      <c r="C359" s="49">
        <v>9</v>
      </c>
      <c r="D359" s="49">
        <v>17</v>
      </c>
      <c r="E359" s="49">
        <v>0</v>
      </c>
    </row>
    <row r="360" spans="1:5" x14ac:dyDescent="0.2">
      <c r="A360" s="2" t="s">
        <v>1315</v>
      </c>
      <c r="B360" s="49">
        <v>6</v>
      </c>
      <c r="C360" s="49">
        <v>4</v>
      </c>
      <c r="D360" s="49">
        <v>2</v>
      </c>
      <c r="E360" s="49">
        <v>0</v>
      </c>
    </row>
    <row r="361" spans="1:5" x14ac:dyDescent="0.2">
      <c r="A361" s="43" t="s">
        <v>1405</v>
      </c>
      <c r="B361" s="48">
        <v>183</v>
      </c>
      <c r="C361" s="48">
        <v>97</v>
      </c>
      <c r="D361" s="48">
        <v>86</v>
      </c>
      <c r="E361" s="49">
        <v>0</v>
      </c>
    </row>
    <row r="362" spans="1:5" x14ac:dyDescent="0.2">
      <c r="A362" s="2" t="s">
        <v>1316</v>
      </c>
      <c r="B362" s="49">
        <v>15</v>
      </c>
      <c r="C362" s="49">
        <v>6</v>
      </c>
      <c r="D362" s="49">
        <v>9</v>
      </c>
      <c r="E362" s="49">
        <v>0</v>
      </c>
    </row>
    <row r="363" spans="1:5" x14ac:dyDescent="0.2">
      <c r="A363" s="2" t="s">
        <v>1317</v>
      </c>
      <c r="B363" s="49">
        <v>132</v>
      </c>
      <c r="C363" s="49">
        <v>71</v>
      </c>
      <c r="D363" s="49">
        <v>61</v>
      </c>
      <c r="E363" s="49">
        <v>0</v>
      </c>
    </row>
    <row r="364" spans="1:5" x14ac:dyDescent="0.2">
      <c r="A364" s="2" t="s">
        <v>1384</v>
      </c>
      <c r="B364" s="46">
        <v>153</v>
      </c>
      <c r="C364" s="46">
        <v>83</v>
      </c>
      <c r="D364" s="46">
        <v>70</v>
      </c>
      <c r="E364" s="49">
        <v>0</v>
      </c>
    </row>
    <row r="365" spans="1:5" x14ac:dyDescent="0.2">
      <c r="A365" s="2" t="s">
        <v>1318</v>
      </c>
      <c r="B365" s="49">
        <v>11</v>
      </c>
      <c r="C365" s="49">
        <v>6</v>
      </c>
      <c r="D365" s="49">
        <v>5</v>
      </c>
      <c r="E365" s="49">
        <v>0</v>
      </c>
    </row>
    <row r="366" spans="1:5" x14ac:dyDescent="0.2">
      <c r="A366" s="43" t="s">
        <v>2314</v>
      </c>
      <c r="B366" s="50">
        <v>12</v>
      </c>
      <c r="C366" s="50">
        <v>6</v>
      </c>
      <c r="D366" s="50">
        <v>6</v>
      </c>
      <c r="E366" s="49">
        <v>0</v>
      </c>
    </row>
    <row r="367" spans="1:5" x14ac:dyDescent="0.2">
      <c r="A367" s="2" t="s">
        <v>1385</v>
      </c>
      <c r="B367" s="49">
        <v>15</v>
      </c>
      <c r="C367" s="49">
        <v>6</v>
      </c>
      <c r="D367" s="49">
        <v>9</v>
      </c>
      <c r="E367" s="49">
        <v>0</v>
      </c>
    </row>
    <row r="368" spans="1:5" x14ac:dyDescent="0.2">
      <c r="A368" s="43" t="s">
        <v>1356</v>
      </c>
      <c r="B368" s="44">
        <v>165</v>
      </c>
      <c r="C368" s="44">
        <v>89</v>
      </c>
      <c r="D368" s="44">
        <v>76</v>
      </c>
      <c r="E368" s="49">
        <v>0</v>
      </c>
    </row>
    <row r="369" spans="1:5" x14ac:dyDescent="0.2">
      <c r="A369" s="2" t="s">
        <v>1357</v>
      </c>
      <c r="B369" s="49">
        <v>26</v>
      </c>
      <c r="C369" s="49">
        <v>12</v>
      </c>
      <c r="D369" s="49">
        <v>14</v>
      </c>
      <c r="E369" s="49">
        <v>0</v>
      </c>
    </row>
    <row r="370" spans="1:5" x14ac:dyDescent="0.2">
      <c r="A370" s="2" t="s">
        <v>1319</v>
      </c>
      <c r="B370" s="49">
        <v>15</v>
      </c>
      <c r="C370" s="49">
        <v>8</v>
      </c>
      <c r="D370" s="49">
        <v>7</v>
      </c>
      <c r="E370" s="49">
        <v>0</v>
      </c>
    </row>
    <row r="371" spans="1:5" x14ac:dyDescent="0.2">
      <c r="A371" s="2" t="s">
        <v>1231</v>
      </c>
      <c r="B371" s="49">
        <v>34</v>
      </c>
      <c r="C371" s="49">
        <v>15</v>
      </c>
      <c r="D371" s="49">
        <v>19</v>
      </c>
      <c r="E371" s="49">
        <v>0</v>
      </c>
    </row>
    <row r="372" spans="1:5" x14ac:dyDescent="0.2">
      <c r="A372" s="43" t="s">
        <v>1253</v>
      </c>
      <c r="B372" s="48">
        <v>1629</v>
      </c>
      <c r="C372" s="48">
        <v>892</v>
      </c>
      <c r="D372" s="48">
        <v>737</v>
      </c>
      <c r="E372" s="49">
        <v>0</v>
      </c>
    </row>
    <row r="373" spans="1:5" x14ac:dyDescent="0.2">
      <c r="A373" s="2" t="s">
        <v>1232</v>
      </c>
      <c r="B373" s="49">
        <v>133</v>
      </c>
      <c r="C373" s="49">
        <v>42</v>
      </c>
      <c r="D373" s="49">
        <v>91</v>
      </c>
      <c r="E373" s="49">
        <v>0</v>
      </c>
    </row>
    <row r="374" spans="1:5" x14ac:dyDescent="0.2">
      <c r="A374" s="2" t="s">
        <v>1233</v>
      </c>
      <c r="B374" s="49">
        <v>1224</v>
      </c>
      <c r="C374" s="49">
        <v>728</v>
      </c>
      <c r="D374" s="49">
        <v>496</v>
      </c>
      <c r="E374" s="49">
        <v>0</v>
      </c>
    </row>
    <row r="375" spans="1:5" x14ac:dyDescent="0.2">
      <c r="A375" s="42" t="s">
        <v>1248</v>
      </c>
      <c r="B375" s="46">
        <v>1328</v>
      </c>
      <c r="C375" s="46">
        <v>769</v>
      </c>
      <c r="D375" s="46">
        <v>559</v>
      </c>
      <c r="E375" s="49">
        <v>0</v>
      </c>
    </row>
    <row r="376" spans="1:5" x14ac:dyDescent="0.2">
      <c r="A376" s="2" t="s">
        <v>1234</v>
      </c>
      <c r="B376" s="49">
        <v>197</v>
      </c>
      <c r="C376" s="49">
        <v>91</v>
      </c>
      <c r="D376" s="49">
        <v>106</v>
      </c>
      <c r="E376" s="49">
        <v>0</v>
      </c>
    </row>
    <row r="377" spans="1:5" x14ac:dyDescent="0.2">
      <c r="A377" s="43" t="s">
        <v>1235</v>
      </c>
      <c r="B377" s="44">
        <v>112</v>
      </c>
      <c r="C377" s="44">
        <v>40</v>
      </c>
      <c r="D377" s="44">
        <v>72</v>
      </c>
      <c r="E377" s="49">
        <v>0</v>
      </c>
    </row>
    <row r="378" spans="1:5" x14ac:dyDescent="0.2">
      <c r="A378" s="2" t="s">
        <v>1249</v>
      </c>
      <c r="B378" s="49">
        <v>168</v>
      </c>
      <c r="C378" s="49">
        <v>51</v>
      </c>
      <c r="D378" s="49">
        <v>117</v>
      </c>
      <c r="E378" s="49">
        <v>0</v>
      </c>
    </row>
    <row r="379" spans="1:5" x14ac:dyDescent="0.2">
      <c r="A379" s="43" t="s">
        <v>1242</v>
      </c>
      <c r="B379" s="44">
        <v>1428</v>
      </c>
      <c r="C379" s="44">
        <v>808</v>
      </c>
      <c r="D379" s="44">
        <v>620</v>
      </c>
      <c r="E379" s="49">
        <v>0</v>
      </c>
    </row>
    <row r="380" spans="1:5" x14ac:dyDescent="0.2">
      <c r="A380" s="2" t="s">
        <v>1243</v>
      </c>
      <c r="B380" s="49">
        <v>329</v>
      </c>
      <c r="C380" s="49">
        <v>132</v>
      </c>
      <c r="D380" s="49">
        <v>197</v>
      </c>
      <c r="E380" s="49">
        <v>0</v>
      </c>
    </row>
    <row r="381" spans="1:5" x14ac:dyDescent="0.2">
      <c r="A381" s="2" t="s">
        <v>1236</v>
      </c>
      <c r="B381" s="49">
        <v>80</v>
      </c>
      <c r="C381" s="49">
        <v>32</v>
      </c>
      <c r="D381" s="49">
        <v>48</v>
      </c>
      <c r="E381" s="49">
        <v>0</v>
      </c>
    </row>
    <row r="382" spans="1:5" x14ac:dyDescent="0.2">
      <c r="A382" s="2" t="s">
        <v>1406</v>
      </c>
      <c r="B382" s="49">
        <v>18</v>
      </c>
      <c r="C382" s="49">
        <v>13</v>
      </c>
      <c r="D382" s="49">
        <v>5</v>
      </c>
      <c r="E382" s="49">
        <v>0</v>
      </c>
    </row>
    <row r="383" spans="1:5" x14ac:dyDescent="0.2">
      <c r="A383" s="2" t="s">
        <v>1320</v>
      </c>
      <c r="B383" s="49">
        <v>13</v>
      </c>
      <c r="C383" s="49">
        <v>9</v>
      </c>
      <c r="D383" s="49">
        <v>4</v>
      </c>
      <c r="E383" s="49">
        <v>0</v>
      </c>
    </row>
    <row r="384" spans="1:5" x14ac:dyDescent="0.2">
      <c r="A384" s="2" t="s">
        <v>1321</v>
      </c>
      <c r="B384" s="49">
        <v>2</v>
      </c>
      <c r="C384" s="49">
        <v>2</v>
      </c>
      <c r="D384" s="47"/>
      <c r="E384" s="49">
        <v>0</v>
      </c>
    </row>
    <row r="385" spans="1:5" x14ac:dyDescent="0.2">
      <c r="A385" s="2" t="s">
        <v>1386</v>
      </c>
      <c r="B385" s="49">
        <v>5</v>
      </c>
      <c r="C385" s="49">
        <v>4</v>
      </c>
      <c r="D385" s="49">
        <v>1</v>
      </c>
      <c r="E385" s="49">
        <v>0</v>
      </c>
    </row>
    <row r="386" spans="1:5" x14ac:dyDescent="0.2">
      <c r="A386" s="2" t="s">
        <v>1322</v>
      </c>
      <c r="B386" s="49">
        <v>11</v>
      </c>
      <c r="C386" s="49">
        <v>8</v>
      </c>
      <c r="D386" s="49">
        <v>3</v>
      </c>
      <c r="E386" s="49">
        <v>0</v>
      </c>
    </row>
    <row r="387" spans="1:5" x14ac:dyDescent="0.2">
      <c r="A387" s="2" t="s">
        <v>1387</v>
      </c>
      <c r="B387" s="49">
        <v>13</v>
      </c>
      <c r="C387" s="49">
        <v>9</v>
      </c>
      <c r="D387" s="49">
        <v>4</v>
      </c>
      <c r="E387" s="49">
        <v>0</v>
      </c>
    </row>
    <row r="388" spans="1:5" x14ac:dyDescent="0.2">
      <c r="A388" s="2" t="s">
        <v>1358</v>
      </c>
      <c r="B388" s="49">
        <v>16</v>
      </c>
      <c r="C388" s="49">
        <v>12</v>
      </c>
      <c r="D388" s="49">
        <v>4</v>
      </c>
      <c r="E388" s="49">
        <v>0</v>
      </c>
    </row>
    <row r="389" spans="1:5" x14ac:dyDescent="0.2">
      <c r="A389" s="2" t="s">
        <v>1359</v>
      </c>
      <c r="B389" s="49">
        <v>13</v>
      </c>
      <c r="C389" s="49">
        <v>9</v>
      </c>
      <c r="D389" s="49">
        <v>4</v>
      </c>
      <c r="E389" s="49">
        <v>0</v>
      </c>
    </row>
    <row r="390" spans="1:5" x14ac:dyDescent="0.2">
      <c r="A390" s="2" t="s">
        <v>1323</v>
      </c>
      <c r="B390" s="49">
        <v>3</v>
      </c>
      <c r="C390" s="49">
        <v>2</v>
      </c>
      <c r="D390" s="49">
        <v>1</v>
      </c>
      <c r="E390" s="49">
        <v>0</v>
      </c>
    </row>
    <row r="391" spans="1:5" x14ac:dyDescent="0.2">
      <c r="A391" s="2" t="s">
        <v>1324</v>
      </c>
      <c r="B391" s="49">
        <v>2</v>
      </c>
      <c r="C391" s="49">
        <v>1</v>
      </c>
      <c r="D391" s="49">
        <v>1</v>
      </c>
      <c r="E391" s="49">
        <v>0</v>
      </c>
    </row>
    <row r="392" spans="1:5" x14ac:dyDescent="0.2">
      <c r="A392" s="2" t="s">
        <v>1407</v>
      </c>
      <c r="B392" s="49">
        <v>86</v>
      </c>
      <c r="C392" s="49">
        <v>52</v>
      </c>
      <c r="D392" s="49">
        <v>34</v>
      </c>
      <c r="E392" s="49">
        <v>0</v>
      </c>
    </row>
    <row r="393" spans="1:5" x14ac:dyDescent="0.2">
      <c r="A393" s="2" t="s">
        <v>1325</v>
      </c>
      <c r="B393" s="49">
        <v>15</v>
      </c>
      <c r="C393" s="49">
        <v>4</v>
      </c>
      <c r="D393" s="49">
        <v>11</v>
      </c>
      <c r="E393" s="49">
        <v>0</v>
      </c>
    </row>
    <row r="394" spans="1:5" x14ac:dyDescent="0.2">
      <c r="A394" s="2" t="s">
        <v>1326</v>
      </c>
      <c r="B394" s="49">
        <v>56</v>
      </c>
      <c r="C394" s="49">
        <v>39</v>
      </c>
      <c r="D394" s="49">
        <v>17</v>
      </c>
      <c r="E394" s="49">
        <v>0</v>
      </c>
    </row>
    <row r="395" spans="1:5" x14ac:dyDescent="0.2">
      <c r="A395" s="2" t="s">
        <v>1388</v>
      </c>
      <c r="B395" s="49">
        <v>60</v>
      </c>
      <c r="C395" s="49">
        <v>42</v>
      </c>
      <c r="D395" s="49">
        <v>18</v>
      </c>
      <c r="E395" s="49">
        <v>0</v>
      </c>
    </row>
    <row r="396" spans="1:5" x14ac:dyDescent="0.2">
      <c r="A396" s="2" t="s">
        <v>1327</v>
      </c>
      <c r="B396" s="49">
        <v>12</v>
      </c>
      <c r="C396" s="49">
        <v>5</v>
      </c>
      <c r="D396" s="49">
        <v>7</v>
      </c>
      <c r="E396" s="49">
        <v>0</v>
      </c>
    </row>
    <row r="397" spans="1:5" x14ac:dyDescent="0.2">
      <c r="A397" s="2" t="s">
        <v>1328</v>
      </c>
      <c r="B397" s="49">
        <v>19</v>
      </c>
      <c r="C397" s="49">
        <v>7</v>
      </c>
      <c r="D397" s="49">
        <v>12</v>
      </c>
      <c r="E397" s="49">
        <v>0</v>
      </c>
    </row>
    <row r="398" spans="1:5" x14ac:dyDescent="0.2">
      <c r="A398" s="2" t="s">
        <v>1389</v>
      </c>
      <c r="B398" s="49">
        <v>21</v>
      </c>
      <c r="C398" s="49">
        <v>7</v>
      </c>
      <c r="D398" s="49">
        <v>14</v>
      </c>
      <c r="E398" s="49">
        <v>0</v>
      </c>
    </row>
    <row r="399" spans="1:5" x14ac:dyDescent="0.2">
      <c r="A399" s="2" t="s">
        <v>1360</v>
      </c>
      <c r="B399" s="49">
        <v>76</v>
      </c>
      <c r="C399" s="49">
        <v>49</v>
      </c>
      <c r="D399" s="49">
        <v>27</v>
      </c>
      <c r="E399" s="49">
        <v>0</v>
      </c>
    </row>
    <row r="400" spans="1:5" x14ac:dyDescent="0.2">
      <c r="A400" s="2" t="s">
        <v>1361</v>
      </c>
      <c r="B400" s="49">
        <v>27</v>
      </c>
      <c r="C400" s="49">
        <v>9</v>
      </c>
      <c r="D400" s="49">
        <v>18</v>
      </c>
      <c r="E400" s="49">
        <v>0</v>
      </c>
    </row>
    <row r="401" spans="1:6" x14ac:dyDescent="0.2">
      <c r="A401" s="2" t="s">
        <v>1329</v>
      </c>
      <c r="B401" s="49">
        <v>2</v>
      </c>
      <c r="C401" s="49">
        <v>2</v>
      </c>
      <c r="D401" s="47"/>
      <c r="E401" s="49">
        <v>0</v>
      </c>
    </row>
    <row r="402" spans="1:6" x14ac:dyDescent="0.2">
      <c r="A402" s="2" t="s">
        <v>1408</v>
      </c>
      <c r="B402" s="49">
        <v>17</v>
      </c>
      <c r="C402" s="49">
        <v>9</v>
      </c>
      <c r="D402" s="49">
        <v>8</v>
      </c>
      <c r="E402" s="49">
        <v>0</v>
      </c>
    </row>
    <row r="403" spans="1:6" x14ac:dyDescent="0.2">
      <c r="A403" s="2" t="s">
        <v>1330</v>
      </c>
      <c r="B403" s="49">
        <v>8</v>
      </c>
      <c r="C403" s="49">
        <v>4</v>
      </c>
      <c r="D403" s="49">
        <v>4</v>
      </c>
      <c r="E403" s="49">
        <v>0</v>
      </c>
    </row>
    <row r="404" spans="1:6" x14ac:dyDescent="0.2">
      <c r="A404" s="2" t="s">
        <v>1331</v>
      </c>
      <c r="B404" s="49">
        <v>4</v>
      </c>
      <c r="C404" s="49">
        <v>3</v>
      </c>
      <c r="D404" s="49">
        <v>1</v>
      </c>
      <c r="E404" s="49">
        <v>0</v>
      </c>
    </row>
    <row r="405" spans="1:6" x14ac:dyDescent="0.2">
      <c r="A405" s="2" t="s">
        <v>1390</v>
      </c>
      <c r="B405" s="49">
        <v>4</v>
      </c>
      <c r="C405" s="49">
        <v>3</v>
      </c>
      <c r="D405" s="49">
        <v>1</v>
      </c>
      <c r="E405" s="49">
        <v>0</v>
      </c>
    </row>
    <row r="406" spans="1:6" x14ac:dyDescent="0.2">
      <c r="A406" s="2" t="s">
        <v>1332</v>
      </c>
      <c r="B406" s="49">
        <v>12</v>
      </c>
      <c r="C406" s="49">
        <v>5</v>
      </c>
      <c r="D406" s="49">
        <v>7</v>
      </c>
      <c r="E406" s="49">
        <v>0</v>
      </c>
    </row>
    <row r="407" spans="1:6" x14ac:dyDescent="0.2">
      <c r="A407" s="2" t="s">
        <v>1391</v>
      </c>
      <c r="B407" s="49">
        <v>13</v>
      </c>
      <c r="C407" s="49">
        <v>6</v>
      </c>
      <c r="D407" s="49">
        <v>7</v>
      </c>
      <c r="E407" s="49">
        <v>0</v>
      </c>
    </row>
    <row r="408" spans="1:6" x14ac:dyDescent="0.2">
      <c r="A408" s="2" t="s">
        <v>1362</v>
      </c>
      <c r="B408" s="49">
        <v>16</v>
      </c>
      <c r="C408" s="49">
        <v>8</v>
      </c>
      <c r="D408" s="49">
        <v>8</v>
      </c>
      <c r="E408" s="49">
        <v>0</v>
      </c>
    </row>
    <row r="409" spans="1:6" x14ac:dyDescent="0.2">
      <c r="A409" s="2" t="s">
        <v>1363</v>
      </c>
      <c r="B409" s="49">
        <v>8</v>
      </c>
      <c r="C409" s="49">
        <v>4</v>
      </c>
      <c r="D409" s="49">
        <v>4</v>
      </c>
      <c r="E409" s="49">
        <v>0</v>
      </c>
    </row>
    <row r="410" spans="1:6" x14ac:dyDescent="0.2">
      <c r="A410" s="2" t="s">
        <v>986</v>
      </c>
      <c r="B410" s="49">
        <v>7</v>
      </c>
      <c r="C410" s="49">
        <v>4</v>
      </c>
      <c r="D410" s="49">
        <v>3</v>
      </c>
      <c r="E410" s="49">
        <v>0</v>
      </c>
    </row>
    <row r="411" spans="1:6" x14ac:dyDescent="0.2">
      <c r="A411" s="2" t="s">
        <v>844</v>
      </c>
      <c r="B411" s="49">
        <v>7</v>
      </c>
      <c r="C411" s="49">
        <v>4</v>
      </c>
      <c r="D411" s="49">
        <v>3</v>
      </c>
      <c r="E411" s="49">
        <v>0</v>
      </c>
    </row>
    <row r="412" spans="1:6" x14ac:dyDescent="0.2">
      <c r="A412" s="2" t="s">
        <v>927</v>
      </c>
      <c r="B412" s="49">
        <v>7</v>
      </c>
      <c r="C412" s="49">
        <v>4</v>
      </c>
      <c r="D412" s="49">
        <v>3</v>
      </c>
      <c r="E412" s="49">
        <v>0</v>
      </c>
    </row>
    <row r="413" spans="1:6" x14ac:dyDescent="0.2">
      <c r="A413" s="2" t="s">
        <v>987</v>
      </c>
      <c r="B413" s="49">
        <v>1</v>
      </c>
      <c r="C413" s="49">
        <v>1</v>
      </c>
      <c r="D413" s="47"/>
      <c r="E413" s="49">
        <v>0</v>
      </c>
    </row>
    <row r="414" spans="1:6" x14ac:dyDescent="0.2">
      <c r="A414" s="2" t="s">
        <v>845</v>
      </c>
      <c r="B414" s="49">
        <v>1</v>
      </c>
      <c r="C414" s="49">
        <v>1</v>
      </c>
      <c r="D414" s="47"/>
      <c r="E414" s="49">
        <v>0</v>
      </c>
    </row>
    <row r="415" spans="1:6" x14ac:dyDescent="0.2">
      <c r="A415" s="2" t="s">
        <v>928</v>
      </c>
      <c r="B415" s="49">
        <v>1</v>
      </c>
      <c r="C415" s="49">
        <v>1</v>
      </c>
      <c r="D415" s="47"/>
      <c r="E415" s="49">
        <v>0</v>
      </c>
      <c r="F415" t="str">
        <f>CONCATENATE(E415,A415)</f>
        <v>0M20123TOT</v>
      </c>
    </row>
    <row r="416" spans="1:6" x14ac:dyDescent="0.2">
      <c r="A416" s="2" t="s">
        <v>988</v>
      </c>
      <c r="B416" s="49">
        <v>6</v>
      </c>
      <c r="C416" s="49">
        <v>5</v>
      </c>
      <c r="D416" s="49">
        <v>1</v>
      </c>
      <c r="E416" s="49">
        <v>0</v>
      </c>
      <c r="F416" t="str">
        <f t="shared" ref="F416:F479" si="0">CONCATENATE(E416,A416)</f>
        <v>0M20127ALL</v>
      </c>
    </row>
    <row r="417" spans="1:6" x14ac:dyDescent="0.2">
      <c r="A417" s="2" t="s">
        <v>846</v>
      </c>
      <c r="B417" s="49">
        <v>6</v>
      </c>
      <c r="C417" s="49">
        <v>5</v>
      </c>
      <c r="D417" s="49">
        <v>1</v>
      </c>
      <c r="E417" s="49">
        <v>0</v>
      </c>
      <c r="F417" t="str">
        <f t="shared" si="0"/>
        <v>0M20127HOS</v>
      </c>
    </row>
    <row r="418" spans="1:6" x14ac:dyDescent="0.2">
      <c r="A418" s="2" t="s">
        <v>929</v>
      </c>
      <c r="B418" s="49">
        <v>6</v>
      </c>
      <c r="C418" s="49">
        <v>5</v>
      </c>
      <c r="D418" s="49">
        <v>1</v>
      </c>
      <c r="E418" s="49">
        <v>0</v>
      </c>
      <c r="F418" t="str">
        <f t="shared" si="0"/>
        <v>0M20127TOT</v>
      </c>
    </row>
    <row r="419" spans="1:6" x14ac:dyDescent="0.2">
      <c r="A419" s="2" t="s">
        <v>847</v>
      </c>
      <c r="B419" s="49">
        <v>5</v>
      </c>
      <c r="C419" s="49">
        <v>3</v>
      </c>
      <c r="D419" s="49">
        <v>2</v>
      </c>
      <c r="E419" s="49">
        <v>0</v>
      </c>
      <c r="F419" t="str">
        <f t="shared" si="0"/>
        <v>0M2012AADP</v>
      </c>
    </row>
    <row r="420" spans="1:6" x14ac:dyDescent="0.2">
      <c r="A420" s="2" t="s">
        <v>989</v>
      </c>
      <c r="B420" s="49">
        <v>231</v>
      </c>
      <c r="C420" s="49">
        <v>129</v>
      </c>
      <c r="D420" s="49">
        <v>102</v>
      </c>
      <c r="E420" s="49">
        <v>0</v>
      </c>
      <c r="F420" t="str">
        <f t="shared" si="0"/>
        <v>0M2012AALL</v>
      </c>
    </row>
    <row r="421" spans="1:6" x14ac:dyDescent="0.2">
      <c r="A421" s="2" t="s">
        <v>848</v>
      </c>
      <c r="B421" s="49">
        <v>27</v>
      </c>
      <c r="C421" s="49">
        <v>12</v>
      </c>
      <c r="D421" s="49">
        <v>15</v>
      </c>
      <c r="E421" s="49">
        <v>0</v>
      </c>
      <c r="F421" t="str">
        <f t="shared" si="0"/>
        <v>0M2012ACOM</v>
      </c>
    </row>
    <row r="422" spans="1:6" x14ac:dyDescent="0.2">
      <c r="A422" s="2" t="s">
        <v>849</v>
      </c>
      <c r="B422" s="49">
        <v>178</v>
      </c>
      <c r="C422" s="49">
        <v>107</v>
      </c>
      <c r="D422" s="49">
        <v>71</v>
      </c>
      <c r="E422" s="49">
        <v>0</v>
      </c>
      <c r="F422" t="str">
        <f t="shared" si="0"/>
        <v>0M2012AGDP</v>
      </c>
    </row>
    <row r="423" spans="1:6" x14ac:dyDescent="0.2">
      <c r="A423" s="2" t="s">
        <v>958</v>
      </c>
      <c r="B423" s="49">
        <v>193</v>
      </c>
      <c r="C423" s="49">
        <v>113</v>
      </c>
      <c r="D423" s="49">
        <v>80</v>
      </c>
      <c r="E423" s="49">
        <v>0</v>
      </c>
      <c r="F423" t="str">
        <f t="shared" si="0"/>
        <v>0M2012AGNS</v>
      </c>
    </row>
    <row r="424" spans="1:6" x14ac:dyDescent="0.2">
      <c r="A424" s="2" t="s">
        <v>850</v>
      </c>
      <c r="B424" s="49">
        <v>14</v>
      </c>
      <c r="C424" s="49">
        <v>4</v>
      </c>
      <c r="D424" s="49">
        <v>10</v>
      </c>
      <c r="E424" s="49">
        <v>0</v>
      </c>
      <c r="F424" t="str">
        <f t="shared" si="0"/>
        <v>0M2012AHOS</v>
      </c>
    </row>
    <row r="425" spans="1:6" x14ac:dyDescent="0.2">
      <c r="A425" s="2" t="s">
        <v>851</v>
      </c>
      <c r="B425" s="49">
        <v>20</v>
      </c>
      <c r="C425" s="49">
        <v>11</v>
      </c>
      <c r="D425" s="49">
        <v>9</v>
      </c>
      <c r="E425" s="49">
        <v>0</v>
      </c>
      <c r="F425" t="str">
        <f t="shared" si="0"/>
        <v>0M2012ASAL</v>
      </c>
    </row>
    <row r="426" spans="1:6" x14ac:dyDescent="0.2">
      <c r="A426" s="2" t="s">
        <v>959</v>
      </c>
      <c r="B426" s="49">
        <v>27</v>
      </c>
      <c r="C426" s="49">
        <v>12</v>
      </c>
      <c r="D426" s="49">
        <v>15</v>
      </c>
      <c r="E426" s="49">
        <v>0</v>
      </c>
      <c r="F426" t="str">
        <f t="shared" si="0"/>
        <v>0M2012ASCG</v>
      </c>
    </row>
    <row r="427" spans="1:6" x14ac:dyDescent="0.2">
      <c r="A427" s="2" t="s">
        <v>930</v>
      </c>
      <c r="B427" s="49">
        <v>212</v>
      </c>
      <c r="C427" s="49">
        <v>124</v>
      </c>
      <c r="D427" s="49">
        <v>88</v>
      </c>
      <c r="E427" s="49">
        <v>0</v>
      </c>
      <c r="F427" t="str">
        <f t="shared" si="0"/>
        <v>0M2012ATOG</v>
      </c>
    </row>
    <row r="428" spans="1:6" x14ac:dyDescent="0.2">
      <c r="A428" s="2" t="s">
        <v>931</v>
      </c>
      <c r="B428" s="49">
        <v>41</v>
      </c>
      <c r="C428" s="49">
        <v>16</v>
      </c>
      <c r="D428" s="49">
        <v>25</v>
      </c>
      <c r="E428" s="49">
        <v>0</v>
      </c>
      <c r="F428" t="str">
        <f t="shared" si="0"/>
        <v>0M2012ATOT</v>
      </c>
    </row>
    <row r="429" spans="1:6" x14ac:dyDescent="0.2">
      <c r="A429" s="2" t="s">
        <v>852</v>
      </c>
      <c r="B429" s="49">
        <v>11</v>
      </c>
      <c r="C429" s="49">
        <v>3</v>
      </c>
      <c r="D429" s="49">
        <v>8</v>
      </c>
      <c r="E429" s="49">
        <v>0</v>
      </c>
      <c r="F429" t="str">
        <f t="shared" si="0"/>
        <v>0M2012AVDP</v>
      </c>
    </row>
    <row r="430" spans="1:6" x14ac:dyDescent="0.2">
      <c r="A430" s="2" t="s">
        <v>853</v>
      </c>
      <c r="B430" s="49">
        <v>2</v>
      </c>
      <c r="C430" s="49">
        <v>1</v>
      </c>
      <c r="D430" s="49">
        <v>1</v>
      </c>
      <c r="E430" s="49">
        <v>0</v>
      </c>
      <c r="F430" t="str">
        <f t="shared" si="0"/>
        <v>0M2012BADP</v>
      </c>
    </row>
    <row r="431" spans="1:6" x14ac:dyDescent="0.2">
      <c r="A431" s="2" t="s">
        <v>1194</v>
      </c>
      <c r="B431" s="49">
        <v>72</v>
      </c>
      <c r="C431" s="49">
        <v>44</v>
      </c>
      <c r="D431" s="49">
        <v>28</v>
      </c>
      <c r="E431" s="49">
        <v>0</v>
      </c>
      <c r="F431" t="str">
        <f t="shared" si="0"/>
        <v>0M2012BALL</v>
      </c>
    </row>
    <row r="432" spans="1:6" x14ac:dyDescent="0.2">
      <c r="A432" s="2" t="s">
        <v>854</v>
      </c>
      <c r="B432" s="49">
        <v>23</v>
      </c>
      <c r="C432" s="49">
        <v>9</v>
      </c>
      <c r="D432" s="49">
        <v>14</v>
      </c>
      <c r="E432" s="49">
        <v>0</v>
      </c>
      <c r="F432" t="str">
        <f t="shared" si="0"/>
        <v>0M2012BCOM</v>
      </c>
    </row>
    <row r="433" spans="1:6" x14ac:dyDescent="0.2">
      <c r="A433" s="2" t="s">
        <v>855</v>
      </c>
      <c r="B433" s="49">
        <v>42</v>
      </c>
      <c r="C433" s="49">
        <v>30</v>
      </c>
      <c r="D433" s="49">
        <v>12</v>
      </c>
      <c r="E433" s="49">
        <v>0</v>
      </c>
      <c r="F433" t="str">
        <f t="shared" si="0"/>
        <v>0M2012BGDP</v>
      </c>
    </row>
    <row r="434" spans="1:6" x14ac:dyDescent="0.2">
      <c r="A434" s="2" t="s">
        <v>960</v>
      </c>
      <c r="B434" s="49">
        <v>47</v>
      </c>
      <c r="C434" s="49">
        <v>34</v>
      </c>
      <c r="D434" s="49">
        <v>13</v>
      </c>
      <c r="E434" s="49">
        <v>0</v>
      </c>
      <c r="F434" t="str">
        <f t="shared" si="0"/>
        <v>0M2012BGNS</v>
      </c>
    </row>
    <row r="435" spans="1:6" x14ac:dyDescent="0.2">
      <c r="A435" s="2" t="s">
        <v>856</v>
      </c>
      <c r="B435" s="49">
        <v>3</v>
      </c>
      <c r="C435" s="49">
        <v>2</v>
      </c>
      <c r="D435" s="49">
        <v>1</v>
      </c>
      <c r="E435" s="49">
        <v>0</v>
      </c>
      <c r="F435" t="str">
        <f t="shared" si="0"/>
        <v>0M2012BHOS</v>
      </c>
    </row>
    <row r="436" spans="1:6" x14ac:dyDescent="0.2">
      <c r="A436" s="2" t="s">
        <v>857</v>
      </c>
      <c r="B436" s="49">
        <v>22</v>
      </c>
      <c r="C436" s="49">
        <v>9</v>
      </c>
      <c r="D436" s="49">
        <v>13</v>
      </c>
      <c r="E436" s="49">
        <v>0</v>
      </c>
      <c r="F436" t="str">
        <f t="shared" si="0"/>
        <v>0M2012BSAL</v>
      </c>
    </row>
    <row r="437" spans="1:6" x14ac:dyDescent="0.2">
      <c r="A437" s="2" t="s">
        <v>961</v>
      </c>
      <c r="B437" s="49">
        <v>24</v>
      </c>
      <c r="C437" s="49">
        <v>10</v>
      </c>
      <c r="D437" s="49">
        <v>14</v>
      </c>
      <c r="E437" s="49">
        <v>0</v>
      </c>
      <c r="F437" t="str">
        <f t="shared" si="0"/>
        <v>0M2012BSCG</v>
      </c>
    </row>
    <row r="438" spans="1:6" x14ac:dyDescent="0.2">
      <c r="A438" s="2" t="s">
        <v>932</v>
      </c>
      <c r="B438" s="49">
        <v>68</v>
      </c>
      <c r="C438" s="49">
        <v>42</v>
      </c>
      <c r="D438" s="49">
        <v>26</v>
      </c>
      <c r="E438" s="49">
        <v>0</v>
      </c>
      <c r="F438" t="str">
        <f t="shared" si="0"/>
        <v>0M2012BTOG</v>
      </c>
    </row>
    <row r="439" spans="1:6" x14ac:dyDescent="0.2">
      <c r="A439" s="2" t="s">
        <v>933</v>
      </c>
      <c r="B439" s="49">
        <v>26</v>
      </c>
      <c r="C439" s="49">
        <v>11</v>
      </c>
      <c r="D439" s="49">
        <v>15</v>
      </c>
      <c r="E439" s="49">
        <v>0</v>
      </c>
      <c r="F439" t="str">
        <f t="shared" si="0"/>
        <v>0M2012BTOT</v>
      </c>
    </row>
    <row r="440" spans="1:6" x14ac:dyDescent="0.2">
      <c r="A440" s="2" t="s">
        <v>858</v>
      </c>
      <c r="B440" s="49">
        <v>3</v>
      </c>
      <c r="C440" s="49">
        <v>3</v>
      </c>
      <c r="D440" s="47"/>
      <c r="E440" s="49">
        <v>0</v>
      </c>
      <c r="F440" t="str">
        <f t="shared" si="0"/>
        <v>0M2012BVDP</v>
      </c>
    </row>
    <row r="441" spans="1:6" x14ac:dyDescent="0.2">
      <c r="A441" s="2" t="s">
        <v>808</v>
      </c>
      <c r="B441" s="49">
        <v>9</v>
      </c>
      <c r="C441" s="49">
        <v>5</v>
      </c>
      <c r="D441" s="49">
        <v>4</v>
      </c>
      <c r="E441" s="49">
        <v>0</v>
      </c>
      <c r="F441" t="str">
        <f t="shared" si="0"/>
        <v>0M2012E1ADP</v>
      </c>
    </row>
    <row r="442" spans="1:6" x14ac:dyDescent="0.2">
      <c r="A442" s="2" t="s">
        <v>840</v>
      </c>
      <c r="B442" s="49">
        <v>934</v>
      </c>
      <c r="C442" s="49">
        <v>455</v>
      </c>
      <c r="D442" s="49">
        <v>479</v>
      </c>
      <c r="E442" s="49">
        <v>0</v>
      </c>
      <c r="F442" t="str">
        <f t="shared" si="0"/>
        <v>0M2012E1ALL</v>
      </c>
    </row>
    <row r="443" spans="1:6" x14ac:dyDescent="0.2">
      <c r="A443" s="2" t="s">
        <v>809</v>
      </c>
      <c r="B443" s="49">
        <v>123</v>
      </c>
      <c r="C443" s="49">
        <v>37</v>
      </c>
      <c r="D443" s="49">
        <v>86</v>
      </c>
      <c r="E443" s="49">
        <v>0</v>
      </c>
      <c r="F443" t="str">
        <f t="shared" si="0"/>
        <v>0M2012E1COM</v>
      </c>
    </row>
    <row r="444" spans="1:6" x14ac:dyDescent="0.2">
      <c r="A444" s="2" t="s">
        <v>810</v>
      </c>
      <c r="B444" s="49">
        <v>662</v>
      </c>
      <c r="C444" s="49">
        <v>363</v>
      </c>
      <c r="D444" s="49">
        <v>299</v>
      </c>
      <c r="E444" s="49">
        <v>0</v>
      </c>
      <c r="F444" t="str">
        <f t="shared" si="0"/>
        <v>0M2012E1GDP</v>
      </c>
    </row>
    <row r="445" spans="1:6" x14ac:dyDescent="0.2">
      <c r="A445" s="2" t="s">
        <v>834</v>
      </c>
      <c r="B445" s="49">
        <v>727</v>
      </c>
      <c r="C445" s="49">
        <v>387</v>
      </c>
      <c r="D445" s="49">
        <v>340</v>
      </c>
      <c r="E445" s="49">
        <v>0</v>
      </c>
      <c r="F445" t="str">
        <f t="shared" si="0"/>
        <v>0M2012E1GNS</v>
      </c>
    </row>
    <row r="446" spans="1:6" x14ac:dyDescent="0.2">
      <c r="A446" s="2" t="s">
        <v>811</v>
      </c>
      <c r="B446" s="49">
        <v>72</v>
      </c>
      <c r="C446" s="49">
        <v>35</v>
      </c>
      <c r="D446" s="49">
        <v>37</v>
      </c>
      <c r="E446" s="49">
        <v>0</v>
      </c>
      <c r="F446" t="str">
        <f t="shared" si="0"/>
        <v>0M2012E1HOS</v>
      </c>
    </row>
    <row r="447" spans="1:6" x14ac:dyDescent="0.2">
      <c r="A447" s="2" t="s">
        <v>812</v>
      </c>
      <c r="B447" s="49">
        <v>112</v>
      </c>
      <c r="C447" s="49">
        <v>34</v>
      </c>
      <c r="D447" s="49">
        <v>78</v>
      </c>
      <c r="E447" s="49">
        <v>0</v>
      </c>
      <c r="F447" t="str">
        <f t="shared" si="0"/>
        <v>0M2012E1SAL</v>
      </c>
    </row>
    <row r="448" spans="1:6" x14ac:dyDescent="0.2">
      <c r="A448" s="2" t="s">
        <v>835</v>
      </c>
      <c r="B448" s="49">
        <v>159</v>
      </c>
      <c r="C448" s="49">
        <v>46</v>
      </c>
      <c r="D448" s="49">
        <v>113</v>
      </c>
      <c r="E448" s="49">
        <v>0</v>
      </c>
      <c r="F448" t="str">
        <f t="shared" si="0"/>
        <v>0M2012E1SCG</v>
      </c>
    </row>
    <row r="449" spans="1:6" x14ac:dyDescent="0.2">
      <c r="A449" s="2" t="s">
        <v>827</v>
      </c>
      <c r="B449" s="49">
        <v>831</v>
      </c>
      <c r="C449" s="49">
        <v>417</v>
      </c>
      <c r="D449" s="49">
        <v>414</v>
      </c>
      <c r="E449" s="49">
        <v>0</v>
      </c>
      <c r="F449" t="str">
        <f t="shared" si="0"/>
        <v>0M2012E1TOG</v>
      </c>
    </row>
    <row r="450" spans="1:6" x14ac:dyDescent="0.2">
      <c r="A450" s="2" t="s">
        <v>828</v>
      </c>
      <c r="B450" s="49">
        <v>195</v>
      </c>
      <c r="C450" s="49">
        <v>72</v>
      </c>
      <c r="D450" s="49">
        <v>123</v>
      </c>
      <c r="E450" s="49">
        <v>0</v>
      </c>
      <c r="F450" t="str">
        <f t="shared" si="0"/>
        <v>0M2012E1TOT</v>
      </c>
    </row>
    <row r="451" spans="1:6" x14ac:dyDescent="0.2">
      <c r="A451" s="2" t="s">
        <v>813</v>
      </c>
      <c r="B451" s="49">
        <v>57</v>
      </c>
      <c r="C451" s="49">
        <v>19</v>
      </c>
      <c r="D451" s="49">
        <v>38</v>
      </c>
      <c r="E451" s="49">
        <v>0</v>
      </c>
      <c r="F451" t="str">
        <f t="shared" si="0"/>
        <v>0M2012E1VDP</v>
      </c>
    </row>
    <row r="452" spans="1:6" x14ac:dyDescent="0.2">
      <c r="A452" s="2" t="s">
        <v>859</v>
      </c>
      <c r="B452" s="49">
        <v>2</v>
      </c>
      <c r="C452" s="49">
        <v>2</v>
      </c>
      <c r="D452" s="47"/>
      <c r="E452" s="49">
        <v>0</v>
      </c>
      <c r="F452" t="str">
        <f t="shared" si="0"/>
        <v>0M2012FADP</v>
      </c>
    </row>
    <row r="453" spans="1:6" x14ac:dyDescent="0.2">
      <c r="A453" s="2" t="s">
        <v>1195</v>
      </c>
      <c r="B453" s="49">
        <v>244</v>
      </c>
      <c r="C453" s="49">
        <v>103</v>
      </c>
      <c r="D453" s="49">
        <v>141</v>
      </c>
      <c r="E453" s="49">
        <v>0</v>
      </c>
      <c r="F453" t="str">
        <f t="shared" si="0"/>
        <v>0M2012FALL</v>
      </c>
    </row>
    <row r="454" spans="1:6" x14ac:dyDescent="0.2">
      <c r="A454" s="2" t="s">
        <v>860</v>
      </c>
      <c r="B454" s="49">
        <v>46</v>
      </c>
      <c r="C454" s="49">
        <v>12</v>
      </c>
      <c r="D454" s="49">
        <v>34</v>
      </c>
      <c r="E454" s="49">
        <v>0</v>
      </c>
      <c r="F454" t="str">
        <f t="shared" si="0"/>
        <v>0M2012FCOM</v>
      </c>
    </row>
    <row r="455" spans="1:6" x14ac:dyDescent="0.2">
      <c r="A455" s="2" t="s">
        <v>861</v>
      </c>
      <c r="B455" s="49">
        <v>167</v>
      </c>
      <c r="C455" s="49">
        <v>79</v>
      </c>
      <c r="D455" s="49">
        <v>88</v>
      </c>
      <c r="E455" s="49">
        <v>0</v>
      </c>
      <c r="F455" t="str">
        <f t="shared" si="0"/>
        <v>0M2012FGDP</v>
      </c>
    </row>
    <row r="456" spans="1:6" x14ac:dyDescent="0.2">
      <c r="A456" s="2" t="s">
        <v>962</v>
      </c>
      <c r="B456" s="49">
        <v>182</v>
      </c>
      <c r="C456" s="49">
        <v>82</v>
      </c>
      <c r="D456" s="49">
        <v>100</v>
      </c>
      <c r="E456" s="49">
        <v>0</v>
      </c>
      <c r="F456" t="str">
        <f t="shared" si="0"/>
        <v>0M2012FGNS</v>
      </c>
    </row>
    <row r="457" spans="1:6" x14ac:dyDescent="0.2">
      <c r="A457" s="2" t="s">
        <v>862</v>
      </c>
      <c r="B457" s="49">
        <v>17</v>
      </c>
      <c r="C457" s="49">
        <v>9</v>
      </c>
      <c r="D457" s="49">
        <v>8</v>
      </c>
      <c r="E457" s="49">
        <v>0</v>
      </c>
      <c r="F457" t="str">
        <f t="shared" si="0"/>
        <v>0M2012FHOS</v>
      </c>
    </row>
    <row r="458" spans="1:6" x14ac:dyDescent="0.2">
      <c r="A458" s="2" t="s">
        <v>863</v>
      </c>
      <c r="B458" s="49">
        <v>41</v>
      </c>
      <c r="C458" s="49">
        <v>10</v>
      </c>
      <c r="D458" s="49">
        <v>31</v>
      </c>
      <c r="E458" s="49">
        <v>0</v>
      </c>
      <c r="F458" t="str">
        <f t="shared" si="0"/>
        <v>0M2012FSAL</v>
      </c>
    </row>
    <row r="459" spans="1:6" x14ac:dyDescent="0.2">
      <c r="A459" s="2" t="s">
        <v>963</v>
      </c>
      <c r="B459" s="49">
        <v>51</v>
      </c>
      <c r="C459" s="49">
        <v>13</v>
      </c>
      <c r="D459" s="49">
        <v>38</v>
      </c>
      <c r="E459" s="49">
        <v>0</v>
      </c>
      <c r="F459" t="str">
        <f t="shared" si="0"/>
        <v>0M2012FSCG</v>
      </c>
    </row>
    <row r="460" spans="1:6" x14ac:dyDescent="0.2">
      <c r="A460" s="2" t="s">
        <v>934</v>
      </c>
      <c r="B460" s="49">
        <v>221</v>
      </c>
      <c r="C460" s="49">
        <v>92</v>
      </c>
      <c r="D460" s="49">
        <v>129</v>
      </c>
      <c r="E460" s="49">
        <v>0</v>
      </c>
      <c r="F460" t="str">
        <f t="shared" si="0"/>
        <v>0M2012FTOG</v>
      </c>
    </row>
    <row r="461" spans="1:6" x14ac:dyDescent="0.2">
      <c r="A461" s="2" t="s">
        <v>935</v>
      </c>
      <c r="B461" s="49">
        <v>63</v>
      </c>
      <c r="C461" s="49">
        <v>21</v>
      </c>
      <c r="D461" s="49">
        <v>42</v>
      </c>
      <c r="E461" s="49">
        <v>0</v>
      </c>
      <c r="F461" t="str">
        <f t="shared" si="0"/>
        <v>0M2012FTOT</v>
      </c>
    </row>
    <row r="462" spans="1:6" x14ac:dyDescent="0.2">
      <c r="A462" s="2" t="s">
        <v>864</v>
      </c>
      <c r="B462" s="49">
        <v>13</v>
      </c>
      <c r="C462" s="49">
        <v>1</v>
      </c>
      <c r="D462" s="49">
        <v>12</v>
      </c>
      <c r="E462" s="49">
        <v>0</v>
      </c>
      <c r="F462" t="str">
        <f t="shared" si="0"/>
        <v>0M2012FVDP</v>
      </c>
    </row>
    <row r="463" spans="1:6" x14ac:dyDescent="0.2">
      <c r="A463" s="2" t="s">
        <v>865</v>
      </c>
      <c r="B463" s="49">
        <v>9</v>
      </c>
      <c r="C463" s="49">
        <v>4</v>
      </c>
      <c r="D463" s="49">
        <v>5</v>
      </c>
      <c r="E463" s="49">
        <v>0</v>
      </c>
      <c r="F463" t="str">
        <f t="shared" si="0"/>
        <v>0M2012GADP</v>
      </c>
    </row>
    <row r="464" spans="1:6" x14ac:dyDescent="0.2">
      <c r="A464" s="2" t="s">
        <v>1196</v>
      </c>
      <c r="B464" s="49">
        <v>895</v>
      </c>
      <c r="C464" s="49">
        <v>483</v>
      </c>
      <c r="D464" s="49">
        <v>412</v>
      </c>
      <c r="E464" s="49">
        <v>0</v>
      </c>
      <c r="F464" t="str">
        <f t="shared" si="0"/>
        <v>0M2012GALL</v>
      </c>
    </row>
    <row r="465" spans="1:6" x14ac:dyDescent="0.2">
      <c r="A465" s="2" t="s">
        <v>866</v>
      </c>
      <c r="B465" s="49">
        <v>42</v>
      </c>
      <c r="C465" s="49">
        <v>13</v>
      </c>
      <c r="D465" s="49">
        <v>29</v>
      </c>
      <c r="E465" s="49">
        <v>0</v>
      </c>
      <c r="F465" t="str">
        <f t="shared" si="0"/>
        <v>0M2012GCOM</v>
      </c>
    </row>
    <row r="466" spans="1:6" x14ac:dyDescent="0.2">
      <c r="A466" s="2" t="s">
        <v>867</v>
      </c>
      <c r="B466" s="49">
        <v>693</v>
      </c>
      <c r="C466" s="49">
        <v>405</v>
      </c>
      <c r="D466" s="49">
        <v>288</v>
      </c>
      <c r="E466" s="49">
        <v>0</v>
      </c>
      <c r="F466" t="str">
        <f t="shared" si="0"/>
        <v>0M2012GGDP</v>
      </c>
    </row>
    <row r="467" spans="1:6" x14ac:dyDescent="0.2">
      <c r="A467" s="2" t="s">
        <v>964</v>
      </c>
      <c r="B467" s="49">
        <v>733</v>
      </c>
      <c r="C467" s="49">
        <v>418</v>
      </c>
      <c r="D467" s="49">
        <v>315</v>
      </c>
      <c r="E467" s="49">
        <v>0</v>
      </c>
      <c r="F467" t="str">
        <f t="shared" si="0"/>
        <v>0M2012GGNS</v>
      </c>
    </row>
    <row r="468" spans="1:6" x14ac:dyDescent="0.2">
      <c r="A468" s="2" t="s">
        <v>868</v>
      </c>
      <c r="B468" s="49">
        <v>133</v>
      </c>
      <c r="C468" s="49">
        <v>59</v>
      </c>
      <c r="D468" s="49">
        <v>74</v>
      </c>
      <c r="E468" s="49">
        <v>0</v>
      </c>
      <c r="F468" t="str">
        <f t="shared" si="0"/>
        <v>0M2012GHOS</v>
      </c>
    </row>
    <row r="469" spans="1:6" x14ac:dyDescent="0.2">
      <c r="A469" s="2" t="s">
        <v>869</v>
      </c>
      <c r="B469" s="49">
        <v>51</v>
      </c>
      <c r="C469" s="49">
        <v>13</v>
      </c>
      <c r="D469" s="49">
        <v>38</v>
      </c>
      <c r="E469" s="49">
        <v>0</v>
      </c>
      <c r="F469" t="str">
        <f t="shared" si="0"/>
        <v>0M2012GSAL</v>
      </c>
    </row>
    <row r="470" spans="1:6" x14ac:dyDescent="0.2">
      <c r="A470" s="2" t="s">
        <v>965</v>
      </c>
      <c r="B470" s="49">
        <v>71</v>
      </c>
      <c r="C470" s="49">
        <v>20</v>
      </c>
      <c r="D470" s="49">
        <v>51</v>
      </c>
      <c r="E470" s="49">
        <v>0</v>
      </c>
      <c r="F470" t="str">
        <f t="shared" si="0"/>
        <v>0M2012GSCG</v>
      </c>
    </row>
    <row r="471" spans="1:6" x14ac:dyDescent="0.2">
      <c r="A471" s="2" t="s">
        <v>936</v>
      </c>
      <c r="B471" s="49">
        <v>781</v>
      </c>
      <c r="C471" s="49">
        <v>431</v>
      </c>
      <c r="D471" s="49">
        <v>350</v>
      </c>
      <c r="E471" s="49">
        <v>0</v>
      </c>
      <c r="F471" t="str">
        <f t="shared" si="0"/>
        <v>0M2012GTOG</v>
      </c>
    </row>
    <row r="472" spans="1:6" x14ac:dyDescent="0.2">
      <c r="A472" s="2" t="s">
        <v>937</v>
      </c>
      <c r="B472" s="49">
        <v>175</v>
      </c>
      <c r="C472" s="49">
        <v>72</v>
      </c>
      <c r="D472" s="49">
        <v>103</v>
      </c>
      <c r="E472" s="49">
        <v>0</v>
      </c>
      <c r="F472" t="str">
        <f t="shared" si="0"/>
        <v>0M2012GTOT</v>
      </c>
    </row>
    <row r="473" spans="1:6" x14ac:dyDescent="0.2">
      <c r="A473" s="2" t="s">
        <v>870</v>
      </c>
      <c r="B473" s="49">
        <v>32</v>
      </c>
      <c r="C473" s="49">
        <v>10</v>
      </c>
      <c r="D473" s="49">
        <v>22</v>
      </c>
      <c r="E473" s="49">
        <v>0</v>
      </c>
      <c r="F473" t="str">
        <f t="shared" si="0"/>
        <v>0M2012GVDP</v>
      </c>
    </row>
    <row r="474" spans="1:6" x14ac:dyDescent="0.2">
      <c r="A474" s="2" t="s">
        <v>871</v>
      </c>
      <c r="B474" s="49">
        <v>3</v>
      </c>
      <c r="C474" s="49">
        <v>2</v>
      </c>
      <c r="D474" s="49">
        <v>1</v>
      </c>
      <c r="E474" s="49">
        <v>0</v>
      </c>
      <c r="F474" t="str">
        <f t="shared" si="0"/>
        <v>0M2012HADP</v>
      </c>
    </row>
    <row r="475" spans="1:6" x14ac:dyDescent="0.2">
      <c r="A475" s="2" t="s">
        <v>1197</v>
      </c>
      <c r="B475" s="49">
        <v>231</v>
      </c>
      <c r="C475" s="49">
        <v>126</v>
      </c>
      <c r="D475" s="49">
        <v>105</v>
      </c>
      <c r="E475" s="49">
        <v>0</v>
      </c>
      <c r="F475" t="str">
        <f t="shared" si="0"/>
        <v>0M2012HALL</v>
      </c>
    </row>
    <row r="476" spans="1:6" x14ac:dyDescent="0.2">
      <c r="A476" s="2" t="s">
        <v>872</v>
      </c>
      <c r="B476" s="49">
        <v>81</v>
      </c>
      <c r="C476" s="49">
        <v>34</v>
      </c>
      <c r="D476" s="49">
        <v>47</v>
      </c>
      <c r="E476" s="49">
        <v>0</v>
      </c>
      <c r="F476" t="str">
        <f t="shared" si="0"/>
        <v>0M2012HCOM</v>
      </c>
    </row>
    <row r="477" spans="1:6" x14ac:dyDescent="0.2">
      <c r="A477" s="2" t="s">
        <v>873</v>
      </c>
      <c r="B477" s="49">
        <v>117</v>
      </c>
      <c r="C477" s="49">
        <v>74</v>
      </c>
      <c r="D477" s="49">
        <v>43</v>
      </c>
      <c r="E477" s="49">
        <v>0</v>
      </c>
      <c r="F477" t="str">
        <f t="shared" si="0"/>
        <v>0M2012HGDP</v>
      </c>
    </row>
    <row r="478" spans="1:6" x14ac:dyDescent="0.2">
      <c r="A478" s="2" t="s">
        <v>966</v>
      </c>
      <c r="B478" s="49">
        <v>135</v>
      </c>
      <c r="C478" s="49">
        <v>82</v>
      </c>
      <c r="D478" s="49">
        <v>53</v>
      </c>
      <c r="E478" s="49">
        <v>0</v>
      </c>
      <c r="F478" t="str">
        <f t="shared" si="0"/>
        <v>0M2012HGNS</v>
      </c>
    </row>
    <row r="479" spans="1:6" x14ac:dyDescent="0.2">
      <c r="A479" s="2" t="s">
        <v>874</v>
      </c>
      <c r="B479" s="49">
        <v>22</v>
      </c>
      <c r="C479" s="49">
        <v>14</v>
      </c>
      <c r="D479" s="49">
        <v>8</v>
      </c>
      <c r="E479" s="49">
        <v>0</v>
      </c>
      <c r="F479" t="str">
        <f t="shared" si="0"/>
        <v>0M2012HHOS</v>
      </c>
    </row>
    <row r="480" spans="1:6" x14ac:dyDescent="0.2">
      <c r="A480" s="2" t="s">
        <v>875</v>
      </c>
      <c r="B480" s="49">
        <v>79</v>
      </c>
      <c r="C480" s="49">
        <v>35</v>
      </c>
      <c r="D480" s="49">
        <v>44</v>
      </c>
      <c r="E480" s="49">
        <v>0</v>
      </c>
      <c r="F480" t="str">
        <f t="shared" ref="F480:F543" si="1">CONCATENATE(E480,A480)</f>
        <v>0M2012HSAL</v>
      </c>
    </row>
    <row r="481" spans="1:6" x14ac:dyDescent="0.2">
      <c r="A481" s="2" t="s">
        <v>967</v>
      </c>
      <c r="B481" s="49">
        <v>89</v>
      </c>
      <c r="C481" s="49">
        <v>38</v>
      </c>
      <c r="D481" s="49">
        <v>51</v>
      </c>
      <c r="E481" s="49">
        <v>0</v>
      </c>
      <c r="F481" t="str">
        <f t="shared" si="1"/>
        <v>0M2012HSCG</v>
      </c>
    </row>
    <row r="482" spans="1:6" x14ac:dyDescent="0.2">
      <c r="A482" s="2" t="s">
        <v>938</v>
      </c>
      <c r="B482" s="49">
        <v>211</v>
      </c>
      <c r="C482" s="49">
        <v>115</v>
      </c>
      <c r="D482" s="49">
        <v>96</v>
      </c>
      <c r="E482" s="49">
        <v>0</v>
      </c>
      <c r="F482" t="str">
        <f t="shared" si="1"/>
        <v>0M2012HTOG</v>
      </c>
    </row>
    <row r="483" spans="1:6" x14ac:dyDescent="0.2">
      <c r="A483" s="2" t="s">
        <v>939</v>
      </c>
      <c r="B483" s="49">
        <v>97</v>
      </c>
      <c r="C483" s="49">
        <v>45</v>
      </c>
      <c r="D483" s="49">
        <v>52</v>
      </c>
      <c r="E483" s="49">
        <v>0</v>
      </c>
      <c r="F483" t="str">
        <f>CONCATENATE(E483,A483)</f>
        <v>0M2012HTOT</v>
      </c>
    </row>
    <row r="484" spans="1:6" x14ac:dyDescent="0.2">
      <c r="A484" s="2" t="s">
        <v>876</v>
      </c>
      <c r="B484" s="49">
        <v>15</v>
      </c>
      <c r="C484" s="49">
        <v>6</v>
      </c>
      <c r="D484" s="49">
        <v>9</v>
      </c>
      <c r="E484" s="49">
        <v>0</v>
      </c>
      <c r="F484" t="str">
        <f t="shared" si="1"/>
        <v>0M2012HVDP</v>
      </c>
    </row>
    <row r="485" spans="1:6" x14ac:dyDescent="0.2">
      <c r="A485" s="2" t="s">
        <v>877</v>
      </c>
      <c r="B485" s="49">
        <v>6</v>
      </c>
      <c r="C485" s="49">
        <v>3</v>
      </c>
      <c r="D485" s="49">
        <v>3</v>
      </c>
      <c r="E485" s="49">
        <v>0</v>
      </c>
      <c r="F485" t="str">
        <f t="shared" si="1"/>
        <v>0M2012LADP</v>
      </c>
    </row>
    <row r="486" spans="1:6" x14ac:dyDescent="0.2">
      <c r="A486" s="2" t="s">
        <v>1198</v>
      </c>
      <c r="B486" s="49">
        <v>350</v>
      </c>
      <c r="C486" s="49">
        <v>185</v>
      </c>
      <c r="D486" s="49">
        <v>165</v>
      </c>
      <c r="E486" s="49">
        <v>0</v>
      </c>
      <c r="F486" t="str">
        <f t="shared" si="1"/>
        <v>0M2012LALL</v>
      </c>
    </row>
    <row r="487" spans="1:6" x14ac:dyDescent="0.2">
      <c r="A487" s="2" t="s">
        <v>878</v>
      </c>
      <c r="B487" s="49">
        <v>29</v>
      </c>
      <c r="C487" s="49">
        <v>4</v>
      </c>
      <c r="D487" s="49">
        <v>25</v>
      </c>
      <c r="E487" s="49">
        <v>0</v>
      </c>
      <c r="F487" t="str">
        <f t="shared" si="1"/>
        <v>0M2012LCOM</v>
      </c>
    </row>
    <row r="488" spans="1:6" x14ac:dyDescent="0.2">
      <c r="A488" s="2" t="s">
        <v>879</v>
      </c>
      <c r="B488" s="49">
        <v>284</v>
      </c>
      <c r="C488" s="49">
        <v>159</v>
      </c>
      <c r="D488" s="49">
        <v>125</v>
      </c>
      <c r="E488" s="49">
        <v>0</v>
      </c>
      <c r="F488" t="str">
        <f t="shared" si="1"/>
        <v>0M2012LGDP</v>
      </c>
    </row>
    <row r="489" spans="1:6" x14ac:dyDescent="0.2">
      <c r="A489" s="2" t="s">
        <v>968</v>
      </c>
      <c r="B489" s="49">
        <v>306</v>
      </c>
      <c r="C489" s="49">
        <v>172</v>
      </c>
      <c r="D489" s="49">
        <v>134</v>
      </c>
      <c r="E489" s="49">
        <v>0</v>
      </c>
      <c r="F489" t="str">
        <f t="shared" si="1"/>
        <v>0M2012LGNS</v>
      </c>
    </row>
    <row r="490" spans="1:6" x14ac:dyDescent="0.2">
      <c r="A490" s="2" t="s">
        <v>880</v>
      </c>
      <c r="B490" s="49">
        <v>23</v>
      </c>
      <c r="C490" s="49">
        <v>14</v>
      </c>
      <c r="D490" s="49">
        <v>9</v>
      </c>
      <c r="E490" s="49">
        <v>0</v>
      </c>
      <c r="F490" t="str">
        <f t="shared" si="1"/>
        <v>0M2012LHOS</v>
      </c>
    </row>
    <row r="491" spans="1:6" x14ac:dyDescent="0.2">
      <c r="A491" s="2" t="s">
        <v>881</v>
      </c>
      <c r="B491" s="49">
        <v>12</v>
      </c>
      <c r="C491" s="49">
        <v>2</v>
      </c>
      <c r="D491" s="49">
        <v>10</v>
      </c>
      <c r="E491" s="49">
        <v>0</v>
      </c>
      <c r="F491" t="str">
        <f t="shared" si="1"/>
        <v>0M2012LSAL</v>
      </c>
    </row>
    <row r="492" spans="1:6" x14ac:dyDescent="0.2">
      <c r="A492" s="2" t="s">
        <v>969</v>
      </c>
      <c r="B492" s="49">
        <v>35</v>
      </c>
      <c r="C492" s="49">
        <v>4</v>
      </c>
      <c r="D492" s="49">
        <v>31</v>
      </c>
      <c r="E492" s="49">
        <v>0</v>
      </c>
      <c r="F492" t="str">
        <f t="shared" si="1"/>
        <v>0M2012LSCG</v>
      </c>
    </row>
    <row r="493" spans="1:6" x14ac:dyDescent="0.2">
      <c r="A493" s="2" t="s">
        <v>940</v>
      </c>
      <c r="B493" s="49">
        <v>313</v>
      </c>
      <c r="C493" s="49">
        <v>174</v>
      </c>
      <c r="D493" s="49">
        <v>139</v>
      </c>
      <c r="E493" s="49">
        <v>0</v>
      </c>
      <c r="F493" t="str">
        <f t="shared" si="1"/>
        <v>0M2012LTOG</v>
      </c>
    </row>
    <row r="494" spans="1:6" x14ac:dyDescent="0.2">
      <c r="A494" s="2" t="s">
        <v>941</v>
      </c>
      <c r="B494" s="49">
        <v>52</v>
      </c>
      <c r="C494" s="49">
        <v>18</v>
      </c>
      <c r="D494" s="49">
        <v>34</v>
      </c>
      <c r="E494" s="49">
        <v>0</v>
      </c>
      <c r="F494" t="str">
        <f t="shared" si="1"/>
        <v>0M2012LTOT</v>
      </c>
    </row>
    <row r="495" spans="1:6" x14ac:dyDescent="0.2">
      <c r="A495" s="2" t="s">
        <v>882</v>
      </c>
      <c r="B495" s="49">
        <v>17</v>
      </c>
      <c r="C495" s="49">
        <v>11</v>
      </c>
      <c r="D495" s="49">
        <v>6</v>
      </c>
      <c r="E495" s="49">
        <v>0</v>
      </c>
      <c r="F495" t="str">
        <f t="shared" si="1"/>
        <v>0M2012LVDP</v>
      </c>
    </row>
    <row r="496" spans="1:6" x14ac:dyDescent="0.2">
      <c r="A496" s="2" t="s">
        <v>814</v>
      </c>
      <c r="B496" s="49">
        <v>23</v>
      </c>
      <c r="C496" s="49">
        <v>13</v>
      </c>
      <c r="D496" s="49">
        <v>10</v>
      </c>
      <c r="E496" s="49">
        <v>0</v>
      </c>
      <c r="F496" t="str">
        <f t="shared" si="1"/>
        <v>0M2012N1ADP</v>
      </c>
    </row>
    <row r="497" spans="1:6" x14ac:dyDescent="0.2">
      <c r="A497" s="2" t="s">
        <v>841</v>
      </c>
      <c r="B497" s="49">
        <v>979</v>
      </c>
      <c r="C497" s="49">
        <v>509</v>
      </c>
      <c r="D497" s="49">
        <v>470</v>
      </c>
      <c r="E497" s="49">
        <v>0</v>
      </c>
      <c r="F497" t="str">
        <f t="shared" si="1"/>
        <v>0M2012N1ALL</v>
      </c>
    </row>
    <row r="498" spans="1:6" x14ac:dyDescent="0.2">
      <c r="A498" s="2" t="s">
        <v>815</v>
      </c>
      <c r="B498" s="49">
        <v>232</v>
      </c>
      <c r="C498" s="49">
        <v>83</v>
      </c>
      <c r="D498" s="49">
        <v>149</v>
      </c>
      <c r="E498" s="49">
        <v>0</v>
      </c>
      <c r="F498" t="str">
        <f t="shared" si="1"/>
        <v>0M2012N1COM</v>
      </c>
    </row>
    <row r="499" spans="1:6" x14ac:dyDescent="0.2">
      <c r="A499" s="2" t="s">
        <v>816</v>
      </c>
      <c r="B499" s="49">
        <v>564</v>
      </c>
      <c r="C499" s="49">
        <v>331</v>
      </c>
      <c r="D499" s="49">
        <v>233</v>
      </c>
      <c r="E499" s="49">
        <v>0</v>
      </c>
      <c r="F499" t="str">
        <f t="shared" si="1"/>
        <v>0M2012N1GDP</v>
      </c>
    </row>
    <row r="500" spans="1:6" x14ac:dyDescent="0.2">
      <c r="A500" s="2" t="s">
        <v>836</v>
      </c>
      <c r="B500" s="49">
        <v>646</v>
      </c>
      <c r="C500" s="49">
        <v>366</v>
      </c>
      <c r="D500" s="49">
        <v>280</v>
      </c>
      <c r="E500" s="49">
        <v>0</v>
      </c>
      <c r="F500" t="str">
        <f t="shared" si="1"/>
        <v>0M2012N1GNS</v>
      </c>
    </row>
    <row r="501" spans="1:6" x14ac:dyDescent="0.2">
      <c r="A501" s="2" t="s">
        <v>817</v>
      </c>
      <c r="B501" s="49">
        <v>146</v>
      </c>
      <c r="C501" s="49">
        <v>76</v>
      </c>
      <c r="D501" s="49">
        <v>70</v>
      </c>
      <c r="E501" s="49">
        <v>0</v>
      </c>
      <c r="F501" t="str">
        <f t="shared" si="1"/>
        <v>0M2012N1HOS</v>
      </c>
    </row>
    <row r="502" spans="1:6" x14ac:dyDescent="0.2">
      <c r="A502" s="2" t="s">
        <v>818</v>
      </c>
      <c r="B502" s="49">
        <v>204</v>
      </c>
      <c r="C502" s="49">
        <v>81</v>
      </c>
      <c r="D502" s="49">
        <v>123</v>
      </c>
      <c r="E502" s="49">
        <v>0</v>
      </c>
      <c r="F502" t="str">
        <f t="shared" si="1"/>
        <v>0M2012N1SAL</v>
      </c>
    </row>
    <row r="503" spans="1:6" x14ac:dyDescent="0.2">
      <c r="A503" s="2" t="s">
        <v>837</v>
      </c>
      <c r="B503" s="49">
        <v>247</v>
      </c>
      <c r="C503" s="49">
        <v>91</v>
      </c>
      <c r="D503" s="49">
        <v>156</v>
      </c>
      <c r="E503" s="49">
        <v>0</v>
      </c>
      <c r="F503" t="str">
        <f t="shared" si="1"/>
        <v>0M2012N1SCG</v>
      </c>
    </row>
    <row r="504" spans="1:6" x14ac:dyDescent="0.2">
      <c r="A504" s="2" t="s">
        <v>829</v>
      </c>
      <c r="B504" s="49">
        <v>837</v>
      </c>
      <c r="C504" s="49">
        <v>442</v>
      </c>
      <c r="D504" s="49">
        <v>395</v>
      </c>
      <c r="E504" s="49">
        <v>0</v>
      </c>
      <c r="F504" t="str">
        <f t="shared" si="1"/>
        <v>0M2012N1TOG</v>
      </c>
    </row>
    <row r="505" spans="1:6" x14ac:dyDescent="0.2">
      <c r="A505" s="2" t="s">
        <v>830</v>
      </c>
      <c r="B505" s="49">
        <v>369</v>
      </c>
      <c r="C505" s="49">
        <v>153</v>
      </c>
      <c r="D505" s="49">
        <v>216</v>
      </c>
      <c r="E505" s="49">
        <v>0</v>
      </c>
      <c r="F505" t="str">
        <f t="shared" si="1"/>
        <v>0M2012N1TOT</v>
      </c>
    </row>
    <row r="506" spans="1:6" x14ac:dyDescent="0.2">
      <c r="A506" s="2" t="s">
        <v>819</v>
      </c>
      <c r="B506" s="49">
        <v>65</v>
      </c>
      <c r="C506" s="49">
        <v>28</v>
      </c>
      <c r="D506" s="49">
        <v>37</v>
      </c>
      <c r="E506" s="49">
        <v>0</v>
      </c>
      <c r="F506" t="str">
        <f t="shared" si="1"/>
        <v>0M2012N1VDP</v>
      </c>
    </row>
    <row r="507" spans="1:6" x14ac:dyDescent="0.2">
      <c r="A507" s="2" t="s">
        <v>883</v>
      </c>
      <c r="B507" s="49">
        <v>13</v>
      </c>
      <c r="C507" s="49">
        <v>9</v>
      </c>
      <c r="D507" s="49">
        <v>4</v>
      </c>
      <c r="E507" s="49">
        <v>0</v>
      </c>
      <c r="F507" t="str">
        <f t="shared" si="1"/>
        <v>0M2012NADP</v>
      </c>
    </row>
    <row r="508" spans="1:6" x14ac:dyDescent="0.2">
      <c r="A508" s="2" t="s">
        <v>1199</v>
      </c>
      <c r="B508" s="49">
        <v>354</v>
      </c>
      <c r="C508" s="49">
        <v>192</v>
      </c>
      <c r="D508" s="49">
        <v>162</v>
      </c>
      <c r="E508" s="49">
        <v>0</v>
      </c>
      <c r="F508" t="str">
        <f t="shared" si="1"/>
        <v>0M2012NALL</v>
      </c>
    </row>
    <row r="509" spans="1:6" x14ac:dyDescent="0.2">
      <c r="A509" s="2" t="s">
        <v>884</v>
      </c>
      <c r="B509" s="49">
        <v>77</v>
      </c>
      <c r="C509" s="49">
        <v>22</v>
      </c>
      <c r="D509" s="49">
        <v>55</v>
      </c>
      <c r="E509" s="49">
        <v>0</v>
      </c>
      <c r="F509" t="str">
        <f t="shared" si="1"/>
        <v>0M2012NCOM</v>
      </c>
    </row>
    <row r="510" spans="1:6" x14ac:dyDescent="0.2">
      <c r="A510" s="2" t="s">
        <v>885</v>
      </c>
      <c r="B510" s="49">
        <v>239</v>
      </c>
      <c r="C510" s="49">
        <v>142</v>
      </c>
      <c r="D510" s="49">
        <v>97</v>
      </c>
      <c r="E510" s="49">
        <v>0</v>
      </c>
      <c r="F510" t="str">
        <f t="shared" si="1"/>
        <v>0M2012NGDP</v>
      </c>
    </row>
    <row r="511" spans="1:6" x14ac:dyDescent="0.2">
      <c r="A511" s="2" t="s">
        <v>970</v>
      </c>
      <c r="B511" s="49">
        <v>264</v>
      </c>
      <c r="C511" s="49">
        <v>154</v>
      </c>
      <c r="D511" s="49">
        <v>110</v>
      </c>
      <c r="E511" s="49">
        <v>0</v>
      </c>
      <c r="F511" t="str">
        <f t="shared" si="1"/>
        <v>0M2012NGNS</v>
      </c>
    </row>
    <row r="512" spans="1:6" x14ac:dyDescent="0.2">
      <c r="A512" s="2" t="s">
        <v>886</v>
      </c>
      <c r="B512" s="49">
        <v>27</v>
      </c>
      <c r="C512" s="49">
        <v>20</v>
      </c>
      <c r="D512" s="49">
        <v>7</v>
      </c>
      <c r="E512" s="49">
        <v>0</v>
      </c>
      <c r="F512" t="str">
        <f t="shared" si="1"/>
        <v>0M2012NHOS</v>
      </c>
    </row>
    <row r="513" spans="1:6" x14ac:dyDescent="0.2">
      <c r="A513" s="2" t="s">
        <v>887</v>
      </c>
      <c r="B513" s="49">
        <v>57</v>
      </c>
      <c r="C513" s="49">
        <v>18</v>
      </c>
      <c r="D513" s="49">
        <v>39</v>
      </c>
      <c r="E513" s="49">
        <v>0</v>
      </c>
      <c r="F513" t="str">
        <f t="shared" si="1"/>
        <v>0M2012NSAL</v>
      </c>
    </row>
    <row r="514" spans="1:6" x14ac:dyDescent="0.2">
      <c r="A514" s="2" t="s">
        <v>971</v>
      </c>
      <c r="B514" s="49">
        <v>77</v>
      </c>
      <c r="C514" s="49">
        <v>22</v>
      </c>
      <c r="D514" s="49">
        <v>55</v>
      </c>
      <c r="E514" s="49">
        <v>0</v>
      </c>
      <c r="F514" t="str">
        <f t="shared" si="1"/>
        <v>0M2012NSCG</v>
      </c>
    </row>
    <row r="515" spans="1:6" x14ac:dyDescent="0.2">
      <c r="A515" s="2" t="s">
        <v>942</v>
      </c>
      <c r="B515" s="49">
        <v>315</v>
      </c>
      <c r="C515" s="49">
        <v>171</v>
      </c>
      <c r="D515" s="49">
        <v>144</v>
      </c>
      <c r="E515" s="49">
        <v>0</v>
      </c>
      <c r="F515" t="str">
        <f t="shared" si="1"/>
        <v>0M2012NTOG</v>
      </c>
    </row>
    <row r="516" spans="1:6" x14ac:dyDescent="0.2">
      <c r="A516" s="2" t="s">
        <v>943</v>
      </c>
      <c r="B516" s="49">
        <v>103</v>
      </c>
      <c r="C516" s="49">
        <v>41</v>
      </c>
      <c r="D516" s="49">
        <v>62</v>
      </c>
      <c r="E516" s="49">
        <v>0</v>
      </c>
      <c r="F516" t="str">
        <f t="shared" si="1"/>
        <v>0M2012NTOT</v>
      </c>
    </row>
    <row r="517" spans="1:6" x14ac:dyDescent="0.2">
      <c r="A517" s="2" t="s">
        <v>888</v>
      </c>
      <c r="B517" s="49">
        <v>17</v>
      </c>
      <c r="C517" s="49">
        <v>8</v>
      </c>
      <c r="D517" s="49">
        <v>9</v>
      </c>
      <c r="E517" s="49">
        <v>0</v>
      </c>
      <c r="F517" t="str">
        <f t="shared" si="1"/>
        <v>0M2012NVDP</v>
      </c>
    </row>
    <row r="518" spans="1:6" x14ac:dyDescent="0.2">
      <c r="A518" s="2" t="s">
        <v>842</v>
      </c>
      <c r="B518" s="49">
        <v>14</v>
      </c>
      <c r="C518" s="49">
        <v>10</v>
      </c>
      <c r="D518" s="49">
        <v>4</v>
      </c>
      <c r="E518" s="49">
        <v>0</v>
      </c>
      <c r="F518" t="str">
        <f t="shared" si="1"/>
        <v>0M2012O1ALL</v>
      </c>
    </row>
    <row r="519" spans="1:6" x14ac:dyDescent="0.2">
      <c r="A519" s="2" t="s">
        <v>820</v>
      </c>
      <c r="B519" s="49">
        <v>14</v>
      </c>
      <c r="C519" s="49">
        <v>10</v>
      </c>
      <c r="D519" s="49">
        <v>4</v>
      </c>
      <c r="E519" s="49">
        <v>0</v>
      </c>
      <c r="F519" t="str">
        <f t="shared" si="1"/>
        <v>0M2012O1HOS</v>
      </c>
    </row>
    <row r="520" spans="1:6" x14ac:dyDescent="0.2">
      <c r="A520" s="2" t="s">
        <v>831</v>
      </c>
      <c r="B520" s="49">
        <v>14</v>
      </c>
      <c r="C520" s="49">
        <v>10</v>
      </c>
      <c r="D520" s="49">
        <v>4</v>
      </c>
      <c r="E520" s="49">
        <v>0</v>
      </c>
      <c r="F520" t="str">
        <f t="shared" si="1"/>
        <v>0M2012O1TOT</v>
      </c>
    </row>
    <row r="521" spans="1:6" x14ac:dyDescent="0.2">
      <c r="A521" s="2" t="s">
        <v>1207</v>
      </c>
      <c r="B521" s="49">
        <v>60</v>
      </c>
      <c r="C521" s="49">
        <v>33</v>
      </c>
      <c r="D521" s="49">
        <v>27</v>
      </c>
      <c r="E521" s="49">
        <v>0</v>
      </c>
      <c r="F521" t="str">
        <f t="shared" si="1"/>
        <v>0M2012PADP</v>
      </c>
    </row>
    <row r="522" spans="1:6" x14ac:dyDescent="0.2">
      <c r="A522" s="2" t="s">
        <v>1217</v>
      </c>
      <c r="B522" s="49">
        <v>3543</v>
      </c>
      <c r="C522" s="49">
        <v>1856</v>
      </c>
      <c r="D522" s="49">
        <v>1687</v>
      </c>
      <c r="E522" s="49">
        <v>0</v>
      </c>
      <c r="F522" t="str">
        <f t="shared" si="1"/>
        <v>0M2012PALL</v>
      </c>
    </row>
    <row r="523" spans="1:6" x14ac:dyDescent="0.2">
      <c r="A523" s="2" t="s">
        <v>1208</v>
      </c>
      <c r="B523" s="49">
        <v>482</v>
      </c>
      <c r="C523" s="49">
        <v>160</v>
      </c>
      <c r="D523" s="49">
        <v>322</v>
      </c>
      <c r="E523" s="49">
        <v>0</v>
      </c>
      <c r="F523" t="str">
        <f t="shared" si="1"/>
        <v>0M2012PCOM</v>
      </c>
    </row>
    <row r="524" spans="1:6" x14ac:dyDescent="0.2">
      <c r="A524" s="2" t="s">
        <v>1209</v>
      </c>
      <c r="B524" s="49">
        <v>2486</v>
      </c>
      <c r="C524" s="49">
        <v>1427</v>
      </c>
      <c r="D524" s="49">
        <v>1059</v>
      </c>
      <c r="E524" s="49">
        <v>0</v>
      </c>
      <c r="F524" t="str">
        <f t="shared" si="1"/>
        <v>0M2012PGDP</v>
      </c>
    </row>
    <row r="525" spans="1:6" x14ac:dyDescent="0.2">
      <c r="A525" s="2" t="s">
        <v>1215</v>
      </c>
      <c r="B525" s="49">
        <v>2728</v>
      </c>
      <c r="C525" s="49">
        <v>1532</v>
      </c>
      <c r="D525" s="49">
        <v>1196</v>
      </c>
      <c r="E525" s="49">
        <v>0</v>
      </c>
      <c r="F525" t="str">
        <f t="shared" si="1"/>
        <v>0M2012PGNS</v>
      </c>
    </row>
    <row r="526" spans="1:6" x14ac:dyDescent="0.2">
      <c r="A526" s="2" t="s">
        <v>1210</v>
      </c>
      <c r="B526" s="49">
        <v>422</v>
      </c>
      <c r="C526" s="49">
        <v>210</v>
      </c>
      <c r="D526" s="49">
        <v>212</v>
      </c>
      <c r="E526" s="49">
        <v>0</v>
      </c>
      <c r="F526" t="str">
        <f t="shared" si="1"/>
        <v>0M2012PHOS</v>
      </c>
    </row>
    <row r="527" spans="1:6" x14ac:dyDescent="0.2">
      <c r="A527" s="2" t="s">
        <v>1211</v>
      </c>
      <c r="B527" s="49">
        <v>426</v>
      </c>
      <c r="C527" s="49">
        <v>153</v>
      </c>
      <c r="D527" s="49">
        <v>273</v>
      </c>
      <c r="E527" s="49">
        <v>0</v>
      </c>
      <c r="F527" t="str">
        <f t="shared" si="1"/>
        <v>0M2012PSAL</v>
      </c>
    </row>
    <row r="528" spans="1:6" x14ac:dyDescent="0.2">
      <c r="A528" s="2" t="s">
        <v>1216</v>
      </c>
      <c r="B528" s="49">
        <v>572</v>
      </c>
      <c r="C528" s="49">
        <v>188</v>
      </c>
      <c r="D528" s="49">
        <v>384</v>
      </c>
      <c r="E528" s="49">
        <v>0</v>
      </c>
      <c r="F528" t="str">
        <f t="shared" si="1"/>
        <v>0M2012PSCG</v>
      </c>
    </row>
    <row r="529" spans="1:6" x14ac:dyDescent="0.2">
      <c r="A529" s="2" t="s">
        <v>1213</v>
      </c>
      <c r="B529" s="49">
        <v>3115</v>
      </c>
      <c r="C529" s="49">
        <v>1673</v>
      </c>
      <c r="D529" s="49">
        <v>1442</v>
      </c>
      <c r="E529" s="49">
        <v>0</v>
      </c>
      <c r="F529" t="str">
        <f t="shared" si="1"/>
        <v>0M2012PTOG</v>
      </c>
    </row>
    <row r="530" spans="1:6" x14ac:dyDescent="0.2">
      <c r="A530" s="2" t="s">
        <v>1214</v>
      </c>
      <c r="B530" s="49">
        <v>894</v>
      </c>
      <c r="C530" s="49">
        <v>364</v>
      </c>
      <c r="D530" s="49">
        <v>530</v>
      </c>
      <c r="E530" s="49">
        <v>0</v>
      </c>
      <c r="F530" t="str">
        <f t="shared" si="1"/>
        <v>0M2012PTOT</v>
      </c>
    </row>
    <row r="531" spans="1:6" x14ac:dyDescent="0.2">
      <c r="A531" s="2" t="s">
        <v>1212</v>
      </c>
      <c r="B531" s="49">
        <v>198</v>
      </c>
      <c r="C531" s="49">
        <v>81</v>
      </c>
      <c r="D531" s="49">
        <v>117</v>
      </c>
      <c r="E531" s="49">
        <v>0</v>
      </c>
      <c r="F531" t="str">
        <f t="shared" si="1"/>
        <v>0M2012PVDP</v>
      </c>
    </row>
    <row r="532" spans="1:6" x14ac:dyDescent="0.2">
      <c r="A532" s="2" t="s">
        <v>1200</v>
      </c>
      <c r="B532" s="49">
        <v>18</v>
      </c>
      <c r="C532" s="49">
        <v>12</v>
      </c>
      <c r="D532" s="49">
        <v>6</v>
      </c>
      <c r="E532" s="49">
        <v>0</v>
      </c>
      <c r="F532" t="str">
        <f t="shared" si="1"/>
        <v>0M2012RALL</v>
      </c>
    </row>
    <row r="533" spans="1:6" x14ac:dyDescent="0.2">
      <c r="A533" s="2" t="s">
        <v>889</v>
      </c>
      <c r="B533" s="49">
        <v>10</v>
      </c>
      <c r="C533" s="49">
        <v>5</v>
      </c>
      <c r="D533" s="49">
        <v>5</v>
      </c>
      <c r="E533" s="49">
        <v>0</v>
      </c>
      <c r="F533" t="str">
        <f t="shared" si="1"/>
        <v>0M2012RCOM</v>
      </c>
    </row>
    <row r="534" spans="1:6" x14ac:dyDescent="0.2">
      <c r="A534" s="2" t="s">
        <v>890</v>
      </c>
      <c r="B534" s="49">
        <v>4</v>
      </c>
      <c r="C534" s="49">
        <v>3</v>
      </c>
      <c r="D534" s="49">
        <v>1</v>
      </c>
      <c r="E534" s="49">
        <v>0</v>
      </c>
      <c r="F534" t="str">
        <f t="shared" si="1"/>
        <v>0M2012RGDP</v>
      </c>
    </row>
    <row r="535" spans="1:6" x14ac:dyDescent="0.2">
      <c r="A535" s="2" t="s">
        <v>972</v>
      </c>
      <c r="B535" s="49">
        <v>5</v>
      </c>
      <c r="C535" s="49">
        <v>4</v>
      </c>
      <c r="D535" s="49">
        <v>1</v>
      </c>
      <c r="E535" s="49">
        <v>0</v>
      </c>
      <c r="F535" t="str">
        <f t="shared" si="1"/>
        <v>0M2012RGNS</v>
      </c>
    </row>
    <row r="536" spans="1:6" x14ac:dyDescent="0.2">
      <c r="A536" s="2" t="s">
        <v>891</v>
      </c>
      <c r="B536" s="49">
        <v>2</v>
      </c>
      <c r="C536" s="49">
        <v>2</v>
      </c>
      <c r="D536" s="47"/>
      <c r="E536" s="49">
        <v>0</v>
      </c>
      <c r="F536" t="str">
        <f t="shared" si="1"/>
        <v>0M2012RHOS</v>
      </c>
    </row>
    <row r="537" spans="1:6" x14ac:dyDescent="0.2">
      <c r="A537" s="2" t="s">
        <v>892</v>
      </c>
      <c r="B537" s="49">
        <v>11</v>
      </c>
      <c r="C537" s="49">
        <v>7</v>
      </c>
      <c r="D537" s="49">
        <v>4</v>
      </c>
      <c r="E537" s="49">
        <v>0</v>
      </c>
      <c r="F537" t="str">
        <f t="shared" si="1"/>
        <v>0M2012RSAL</v>
      </c>
    </row>
    <row r="538" spans="1:6" x14ac:dyDescent="0.2">
      <c r="A538" s="2" t="s">
        <v>973</v>
      </c>
      <c r="B538" s="49">
        <v>12</v>
      </c>
      <c r="C538" s="49">
        <v>7</v>
      </c>
      <c r="D538" s="49">
        <v>5</v>
      </c>
      <c r="E538" s="49">
        <v>0</v>
      </c>
      <c r="F538" t="str">
        <f t="shared" si="1"/>
        <v>0M2012RSCG</v>
      </c>
    </row>
    <row r="539" spans="1:6" x14ac:dyDescent="0.2">
      <c r="A539" s="2" t="s">
        <v>944</v>
      </c>
      <c r="B539" s="49">
        <v>16</v>
      </c>
      <c r="C539" s="49">
        <v>11</v>
      </c>
      <c r="D539" s="49">
        <v>5</v>
      </c>
      <c r="E539" s="49">
        <v>0</v>
      </c>
      <c r="F539" t="str">
        <f t="shared" si="1"/>
        <v>0M2012RTOG</v>
      </c>
    </row>
    <row r="540" spans="1:6" x14ac:dyDescent="0.2">
      <c r="A540" s="2" t="s">
        <v>945</v>
      </c>
      <c r="B540" s="49">
        <v>12</v>
      </c>
      <c r="C540" s="49">
        <v>7</v>
      </c>
      <c r="D540" s="49">
        <v>5</v>
      </c>
      <c r="E540" s="49">
        <v>0</v>
      </c>
      <c r="F540" t="str">
        <f t="shared" si="1"/>
        <v>0M2012RTOT</v>
      </c>
    </row>
    <row r="541" spans="1:6" x14ac:dyDescent="0.2">
      <c r="A541" s="2" t="s">
        <v>893</v>
      </c>
      <c r="B541" s="49">
        <v>1</v>
      </c>
      <c r="C541" s="49">
        <v>1</v>
      </c>
      <c r="D541" s="47"/>
      <c r="E541" s="49">
        <v>0</v>
      </c>
      <c r="F541" t="str">
        <f t="shared" si="1"/>
        <v>0M2012RVDP</v>
      </c>
    </row>
    <row r="542" spans="1:6" x14ac:dyDescent="0.2">
      <c r="A542" s="2" t="s">
        <v>894</v>
      </c>
      <c r="B542" s="49">
        <v>6</v>
      </c>
      <c r="C542" s="49">
        <v>3</v>
      </c>
      <c r="D542" s="49">
        <v>3</v>
      </c>
      <c r="E542" s="49">
        <v>0</v>
      </c>
      <c r="F542" t="str">
        <f t="shared" si="1"/>
        <v>0M2012SADP</v>
      </c>
    </row>
    <row r="543" spans="1:6" x14ac:dyDescent="0.2">
      <c r="A543" s="2" t="s">
        <v>1201</v>
      </c>
      <c r="B543" s="49">
        <v>632</v>
      </c>
      <c r="C543" s="49">
        <v>318</v>
      </c>
      <c r="D543" s="49">
        <v>314</v>
      </c>
      <c r="E543" s="49">
        <v>0</v>
      </c>
      <c r="F543" t="str">
        <f t="shared" si="1"/>
        <v>0M2012SALL</v>
      </c>
    </row>
    <row r="544" spans="1:6" x14ac:dyDescent="0.2">
      <c r="A544" s="2" t="s">
        <v>895</v>
      </c>
      <c r="B544" s="49">
        <v>54</v>
      </c>
      <c r="C544" s="49">
        <v>16</v>
      </c>
      <c r="D544" s="49">
        <v>38</v>
      </c>
      <c r="E544" s="49">
        <v>0</v>
      </c>
      <c r="F544" t="str">
        <f t="shared" ref="F544:F607" si="2">CONCATENATE(E544,A544)</f>
        <v>0M2012SCOM</v>
      </c>
    </row>
    <row r="545" spans="1:6" x14ac:dyDescent="0.2">
      <c r="A545" s="2" t="s">
        <v>896</v>
      </c>
      <c r="B545" s="49">
        <v>463</v>
      </c>
      <c r="C545" s="49">
        <v>261</v>
      </c>
      <c r="D545" s="49">
        <v>202</v>
      </c>
      <c r="E545" s="49">
        <v>0</v>
      </c>
      <c r="F545" t="str">
        <f t="shared" si="2"/>
        <v>0M2012SGDP</v>
      </c>
    </row>
    <row r="546" spans="1:6" x14ac:dyDescent="0.2">
      <c r="A546" s="2" t="s">
        <v>974</v>
      </c>
      <c r="B546" s="49">
        <v>509</v>
      </c>
      <c r="C546" s="49">
        <v>279</v>
      </c>
      <c r="D546" s="49">
        <v>230</v>
      </c>
      <c r="E546" s="49">
        <v>0</v>
      </c>
      <c r="F546" t="str">
        <f t="shared" si="2"/>
        <v>0M2012SGNS</v>
      </c>
    </row>
    <row r="547" spans="1:6" x14ac:dyDescent="0.2">
      <c r="A547" s="2" t="s">
        <v>897</v>
      </c>
      <c r="B547" s="49">
        <v>52</v>
      </c>
      <c r="C547" s="49">
        <v>24</v>
      </c>
      <c r="D547" s="49">
        <v>28</v>
      </c>
      <c r="E547" s="49">
        <v>0</v>
      </c>
      <c r="F547" t="str">
        <f t="shared" si="2"/>
        <v>0M2012SHOS</v>
      </c>
    </row>
    <row r="548" spans="1:6" x14ac:dyDescent="0.2">
      <c r="A548" s="2" t="s">
        <v>898</v>
      </c>
      <c r="B548" s="49">
        <v>49</v>
      </c>
      <c r="C548" s="49">
        <v>15</v>
      </c>
      <c r="D548" s="49">
        <v>34</v>
      </c>
      <c r="E548" s="49">
        <v>0</v>
      </c>
      <c r="F548" t="str">
        <f t="shared" si="2"/>
        <v>0M2012SSAL</v>
      </c>
    </row>
    <row r="549" spans="1:6" x14ac:dyDescent="0.2">
      <c r="A549" s="2" t="s">
        <v>975</v>
      </c>
      <c r="B549" s="49">
        <v>84</v>
      </c>
      <c r="C549" s="49">
        <v>23</v>
      </c>
      <c r="D549" s="49">
        <v>61</v>
      </c>
      <c r="E549" s="49">
        <v>0</v>
      </c>
      <c r="F549" t="str">
        <f t="shared" si="2"/>
        <v>0M2012SSCG</v>
      </c>
    </row>
    <row r="550" spans="1:6" x14ac:dyDescent="0.2">
      <c r="A550" s="2" t="s">
        <v>946</v>
      </c>
      <c r="B550" s="49">
        <v>555</v>
      </c>
      <c r="C550" s="49">
        <v>292</v>
      </c>
      <c r="D550" s="49">
        <v>263</v>
      </c>
      <c r="E550" s="49">
        <v>0</v>
      </c>
      <c r="F550" t="str">
        <f t="shared" si="2"/>
        <v>0M2012STOG</v>
      </c>
    </row>
    <row r="551" spans="1:6" x14ac:dyDescent="0.2">
      <c r="A551" s="2" t="s">
        <v>947</v>
      </c>
      <c r="B551" s="49">
        <v>106</v>
      </c>
      <c r="C551" s="49">
        <v>40</v>
      </c>
      <c r="D551" s="49">
        <v>66</v>
      </c>
      <c r="E551" s="49">
        <v>0</v>
      </c>
      <c r="F551" t="str">
        <f t="shared" si="2"/>
        <v>0M2012STOT</v>
      </c>
    </row>
    <row r="552" spans="1:6" x14ac:dyDescent="0.2">
      <c r="A552" s="2" t="s">
        <v>899</v>
      </c>
      <c r="B552" s="49">
        <v>41</v>
      </c>
      <c r="C552" s="49">
        <v>15</v>
      </c>
      <c r="D552" s="49">
        <v>26</v>
      </c>
      <c r="E552" s="49">
        <v>0</v>
      </c>
      <c r="F552" t="str">
        <f t="shared" si="2"/>
        <v>0M2012SVDP</v>
      </c>
    </row>
    <row r="553" spans="1:6" x14ac:dyDescent="0.2">
      <c r="A553" s="2" t="s">
        <v>900</v>
      </c>
      <c r="B553" s="49">
        <v>3</v>
      </c>
      <c r="C553" s="49">
        <v>2</v>
      </c>
      <c r="D553" s="49">
        <v>1</v>
      </c>
      <c r="E553" s="49">
        <v>0</v>
      </c>
      <c r="F553" t="str">
        <f t="shared" si="2"/>
        <v>0M2012TADP</v>
      </c>
    </row>
    <row r="554" spans="1:6" x14ac:dyDescent="0.2">
      <c r="A554" s="2" t="s">
        <v>1202</v>
      </c>
      <c r="B554" s="49">
        <v>354</v>
      </c>
      <c r="C554" s="49">
        <v>173</v>
      </c>
      <c r="D554" s="49">
        <v>181</v>
      </c>
      <c r="E554" s="49">
        <v>0</v>
      </c>
      <c r="F554" t="str">
        <f t="shared" si="2"/>
        <v>0M2012TALL</v>
      </c>
    </row>
    <row r="555" spans="1:6" x14ac:dyDescent="0.2">
      <c r="A555" s="2" t="s">
        <v>901</v>
      </c>
      <c r="B555" s="49">
        <v>37</v>
      </c>
      <c r="C555" s="49">
        <v>9</v>
      </c>
      <c r="D555" s="49">
        <v>28</v>
      </c>
      <c r="E555" s="49">
        <v>0</v>
      </c>
      <c r="F555" t="str">
        <f t="shared" si="2"/>
        <v>0M2012TCOM</v>
      </c>
    </row>
    <row r="556" spans="1:6" x14ac:dyDescent="0.2">
      <c r="A556" s="2" t="s">
        <v>902</v>
      </c>
      <c r="B556" s="49">
        <v>203</v>
      </c>
      <c r="C556" s="49">
        <v>111</v>
      </c>
      <c r="D556" s="49">
        <v>92</v>
      </c>
      <c r="E556" s="49">
        <v>0</v>
      </c>
      <c r="F556" t="str">
        <f t="shared" si="2"/>
        <v>0M2012TGDP</v>
      </c>
    </row>
    <row r="557" spans="1:6" x14ac:dyDescent="0.2">
      <c r="A557" s="2" t="s">
        <v>976</v>
      </c>
      <c r="B557" s="49">
        <v>233</v>
      </c>
      <c r="C557" s="49">
        <v>124</v>
      </c>
      <c r="D557" s="49">
        <v>109</v>
      </c>
      <c r="E557" s="49">
        <v>0</v>
      </c>
      <c r="F557" t="str">
        <f t="shared" si="2"/>
        <v>0M2012TGNS</v>
      </c>
    </row>
    <row r="558" spans="1:6" x14ac:dyDescent="0.2">
      <c r="A558" s="2" t="s">
        <v>903</v>
      </c>
      <c r="B558" s="49">
        <v>100</v>
      </c>
      <c r="C558" s="49">
        <v>45</v>
      </c>
      <c r="D558" s="49">
        <v>55</v>
      </c>
      <c r="E558" s="49">
        <v>0</v>
      </c>
      <c r="F558" t="str">
        <f t="shared" si="2"/>
        <v>0M2012THOS</v>
      </c>
    </row>
    <row r="559" spans="1:6" x14ac:dyDescent="0.2">
      <c r="A559" s="2" t="s">
        <v>904</v>
      </c>
      <c r="B559" s="49">
        <v>36</v>
      </c>
      <c r="C559" s="49">
        <v>10</v>
      </c>
      <c r="D559" s="49">
        <v>26</v>
      </c>
      <c r="E559" s="49">
        <v>0</v>
      </c>
      <c r="F559" t="str">
        <f t="shared" si="2"/>
        <v>0M2012TSAL</v>
      </c>
    </row>
    <row r="560" spans="1:6" x14ac:dyDescent="0.2">
      <c r="A560" s="2" t="s">
        <v>977</v>
      </c>
      <c r="B560" s="49">
        <v>41</v>
      </c>
      <c r="C560" s="49">
        <v>11</v>
      </c>
      <c r="D560" s="49">
        <v>30</v>
      </c>
      <c r="E560" s="49">
        <v>0</v>
      </c>
      <c r="F560" t="str">
        <f t="shared" si="2"/>
        <v>0M2012TSCG</v>
      </c>
    </row>
    <row r="561" spans="1:6" x14ac:dyDescent="0.2">
      <c r="A561" s="2" t="s">
        <v>948</v>
      </c>
      <c r="B561" s="49">
        <v>267</v>
      </c>
      <c r="C561" s="49">
        <v>133</v>
      </c>
      <c r="D561" s="49">
        <v>134</v>
      </c>
      <c r="E561" s="49">
        <v>0</v>
      </c>
      <c r="F561" t="str">
        <f t="shared" si="2"/>
        <v>0M2012TTOG</v>
      </c>
    </row>
    <row r="562" spans="1:6" x14ac:dyDescent="0.2">
      <c r="A562" s="2" t="s">
        <v>949</v>
      </c>
      <c r="B562" s="49">
        <v>136</v>
      </c>
      <c r="C562" s="49">
        <v>53</v>
      </c>
      <c r="D562" s="49">
        <v>83</v>
      </c>
      <c r="E562" s="49">
        <v>0</v>
      </c>
      <c r="F562" t="str">
        <f t="shared" si="2"/>
        <v>0M2012TTOT</v>
      </c>
    </row>
    <row r="563" spans="1:6" x14ac:dyDescent="0.2">
      <c r="A563" s="2" t="s">
        <v>905</v>
      </c>
      <c r="B563" s="49">
        <v>27</v>
      </c>
      <c r="C563" s="49">
        <v>11</v>
      </c>
      <c r="D563" s="49">
        <v>16</v>
      </c>
      <c r="E563" s="49">
        <v>0</v>
      </c>
      <c r="F563" t="str">
        <f t="shared" si="2"/>
        <v>0M2012TVDP</v>
      </c>
    </row>
    <row r="564" spans="1:6" x14ac:dyDescent="0.2">
      <c r="A564" s="2" t="s">
        <v>906</v>
      </c>
      <c r="B564" s="49">
        <v>6</v>
      </c>
      <c r="C564" s="49">
        <v>5</v>
      </c>
      <c r="D564" s="49">
        <v>1</v>
      </c>
      <c r="E564" s="49">
        <v>0</v>
      </c>
      <c r="F564" t="str">
        <f t="shared" si="2"/>
        <v>0M2012VADP</v>
      </c>
    </row>
    <row r="565" spans="1:6" x14ac:dyDescent="0.2">
      <c r="A565" s="2" t="s">
        <v>1203</v>
      </c>
      <c r="B565" s="49">
        <v>177</v>
      </c>
      <c r="C565" s="49">
        <v>100</v>
      </c>
      <c r="D565" s="49">
        <v>77</v>
      </c>
      <c r="E565" s="49">
        <v>0</v>
      </c>
      <c r="F565" t="str">
        <f t="shared" si="2"/>
        <v>0M2012VALL</v>
      </c>
    </row>
    <row r="566" spans="1:6" x14ac:dyDescent="0.2">
      <c r="A566" s="2" t="s">
        <v>907</v>
      </c>
      <c r="B566" s="49">
        <v>16</v>
      </c>
      <c r="C566" s="49">
        <v>8</v>
      </c>
      <c r="D566" s="49">
        <v>8</v>
      </c>
      <c r="E566" s="49">
        <v>0</v>
      </c>
      <c r="F566" t="str">
        <f t="shared" si="2"/>
        <v>0M2012VCOM</v>
      </c>
    </row>
    <row r="567" spans="1:6" x14ac:dyDescent="0.2">
      <c r="A567" s="2" t="s">
        <v>908</v>
      </c>
      <c r="B567" s="49">
        <v>133</v>
      </c>
      <c r="C567" s="49">
        <v>76</v>
      </c>
      <c r="D567" s="49">
        <v>57</v>
      </c>
      <c r="E567" s="49">
        <v>0</v>
      </c>
      <c r="F567" t="str">
        <f t="shared" si="2"/>
        <v>0M2012VGDP</v>
      </c>
    </row>
    <row r="568" spans="1:6" x14ac:dyDescent="0.2">
      <c r="A568" s="2" t="s">
        <v>978</v>
      </c>
      <c r="B568" s="49">
        <v>148</v>
      </c>
      <c r="C568" s="49">
        <v>86</v>
      </c>
      <c r="D568" s="49">
        <v>62</v>
      </c>
      <c r="E568" s="49">
        <v>0</v>
      </c>
      <c r="F568" t="str">
        <f t="shared" si="2"/>
        <v>0M2012VGNS</v>
      </c>
    </row>
    <row r="569" spans="1:6" x14ac:dyDescent="0.2">
      <c r="A569" s="2" t="s">
        <v>909</v>
      </c>
      <c r="B569" s="49">
        <v>13</v>
      </c>
      <c r="C569" s="49">
        <v>7</v>
      </c>
      <c r="D569" s="49">
        <v>6</v>
      </c>
      <c r="E569" s="49">
        <v>0</v>
      </c>
      <c r="F569" t="str">
        <f t="shared" si="2"/>
        <v>0M2012VHOS</v>
      </c>
    </row>
    <row r="570" spans="1:6" x14ac:dyDescent="0.2">
      <c r="A570" s="2" t="s">
        <v>910</v>
      </c>
      <c r="B570" s="49">
        <v>13</v>
      </c>
      <c r="C570" s="49">
        <v>6</v>
      </c>
      <c r="D570" s="49">
        <v>7</v>
      </c>
      <c r="E570" s="49">
        <v>0</v>
      </c>
      <c r="F570" t="str">
        <f t="shared" si="2"/>
        <v>0M2012VSAL</v>
      </c>
    </row>
    <row r="571" spans="1:6" x14ac:dyDescent="0.2">
      <c r="A571" s="2" t="s">
        <v>979</v>
      </c>
      <c r="B571" s="49">
        <v>18</v>
      </c>
      <c r="C571" s="49">
        <v>9</v>
      </c>
      <c r="D571" s="49">
        <v>9</v>
      </c>
      <c r="E571" s="49">
        <v>0</v>
      </c>
      <c r="F571" t="str">
        <f t="shared" si="2"/>
        <v>0M2012VSCG</v>
      </c>
    </row>
    <row r="572" spans="1:6" x14ac:dyDescent="0.2">
      <c r="A572" s="2" t="s">
        <v>950</v>
      </c>
      <c r="B572" s="49">
        <v>160</v>
      </c>
      <c r="C572" s="49">
        <v>91</v>
      </c>
      <c r="D572" s="49">
        <v>69</v>
      </c>
      <c r="E572" s="49">
        <v>0</v>
      </c>
      <c r="F572" t="str">
        <f t="shared" si="2"/>
        <v>0M2012VTOG</v>
      </c>
    </row>
    <row r="573" spans="1:6" x14ac:dyDescent="0.2">
      <c r="A573" s="2" t="s">
        <v>951</v>
      </c>
      <c r="B573" s="49">
        <v>29</v>
      </c>
      <c r="C573" s="49">
        <v>15</v>
      </c>
      <c r="D573" s="49">
        <v>14</v>
      </c>
      <c r="E573" s="49">
        <v>0</v>
      </c>
      <c r="F573" t="str">
        <f t="shared" si="2"/>
        <v>0M2012VTOT</v>
      </c>
    </row>
    <row r="574" spans="1:6" x14ac:dyDescent="0.2">
      <c r="A574" s="2" t="s">
        <v>911</v>
      </c>
      <c r="B574" s="49">
        <v>10</v>
      </c>
      <c r="C574" s="49">
        <v>6</v>
      </c>
      <c r="D574" s="49">
        <v>4</v>
      </c>
      <c r="E574" s="49">
        <v>0</v>
      </c>
      <c r="F574" t="str">
        <f t="shared" si="2"/>
        <v>0M2012VVDP</v>
      </c>
    </row>
    <row r="575" spans="1:6" x14ac:dyDescent="0.2">
      <c r="A575" s="2" t="s">
        <v>821</v>
      </c>
      <c r="B575" s="49">
        <v>28</v>
      </c>
      <c r="C575" s="49">
        <v>15</v>
      </c>
      <c r="D575" s="49">
        <v>13</v>
      </c>
      <c r="E575" s="49">
        <v>0</v>
      </c>
      <c r="F575" t="str">
        <f t="shared" si="2"/>
        <v>0M2012W1ADP</v>
      </c>
    </row>
    <row r="576" spans="1:6" x14ac:dyDescent="0.2">
      <c r="A576" s="2" t="s">
        <v>843</v>
      </c>
      <c r="B576" s="49">
        <v>1678</v>
      </c>
      <c r="C576" s="49">
        <v>916</v>
      </c>
      <c r="D576" s="49">
        <v>762</v>
      </c>
      <c r="E576" s="49">
        <v>0</v>
      </c>
      <c r="F576" t="str">
        <f t="shared" si="2"/>
        <v>0M2012W1ALL</v>
      </c>
    </row>
    <row r="577" spans="1:6" x14ac:dyDescent="0.2">
      <c r="A577" s="2" t="s">
        <v>822</v>
      </c>
      <c r="B577" s="49">
        <v>127</v>
      </c>
      <c r="C577" s="49">
        <v>40</v>
      </c>
      <c r="D577" s="49">
        <v>87</v>
      </c>
      <c r="E577" s="49">
        <v>0</v>
      </c>
      <c r="F577" t="str">
        <f t="shared" si="2"/>
        <v>0M2012W1COM</v>
      </c>
    </row>
    <row r="578" spans="1:6" x14ac:dyDescent="0.2">
      <c r="A578" s="2" t="s">
        <v>823</v>
      </c>
      <c r="B578" s="49">
        <v>1290</v>
      </c>
      <c r="C578" s="49">
        <v>753</v>
      </c>
      <c r="D578" s="49">
        <v>537</v>
      </c>
      <c r="E578" s="49">
        <v>0</v>
      </c>
      <c r="F578" t="str">
        <f t="shared" si="2"/>
        <v>0M2012W1GDP</v>
      </c>
    </row>
    <row r="579" spans="1:6" x14ac:dyDescent="0.2">
      <c r="A579" s="2" t="s">
        <v>838</v>
      </c>
      <c r="B579" s="49">
        <v>1388</v>
      </c>
      <c r="C579" s="49">
        <v>799</v>
      </c>
      <c r="D579" s="49">
        <v>589</v>
      </c>
      <c r="E579" s="49">
        <v>0</v>
      </c>
      <c r="F579" t="str">
        <f t="shared" si="2"/>
        <v>0M2012W1GNS</v>
      </c>
    </row>
    <row r="580" spans="1:6" x14ac:dyDescent="0.2">
      <c r="A580" s="2" t="s">
        <v>824</v>
      </c>
      <c r="B580" s="49">
        <v>199</v>
      </c>
      <c r="C580" s="49">
        <v>94</v>
      </c>
      <c r="D580" s="49">
        <v>105</v>
      </c>
      <c r="E580" s="49">
        <v>0</v>
      </c>
      <c r="F580" t="str">
        <f t="shared" si="2"/>
        <v>0M2012W1HOS</v>
      </c>
    </row>
    <row r="581" spans="1:6" x14ac:dyDescent="0.2">
      <c r="A581" s="2" t="s">
        <v>825</v>
      </c>
      <c r="B581" s="49">
        <v>112</v>
      </c>
      <c r="C581" s="49">
        <v>38</v>
      </c>
      <c r="D581" s="49">
        <v>74</v>
      </c>
      <c r="E581" s="49">
        <v>0</v>
      </c>
      <c r="F581" t="str">
        <f t="shared" si="2"/>
        <v>0M2012W1SAL</v>
      </c>
    </row>
    <row r="582" spans="1:6" x14ac:dyDescent="0.2">
      <c r="A582" s="2" t="s">
        <v>839</v>
      </c>
      <c r="B582" s="49">
        <v>169</v>
      </c>
      <c r="C582" s="49">
        <v>51</v>
      </c>
      <c r="D582" s="49">
        <v>118</v>
      </c>
      <c r="E582" s="49">
        <v>0</v>
      </c>
      <c r="F582" t="str">
        <f t="shared" si="2"/>
        <v>0M2012W1SCG</v>
      </c>
    </row>
    <row r="583" spans="1:6" x14ac:dyDescent="0.2">
      <c r="A583" s="2" t="s">
        <v>832</v>
      </c>
      <c r="B583" s="49">
        <v>1484</v>
      </c>
      <c r="C583" s="49">
        <v>835</v>
      </c>
      <c r="D583" s="49">
        <v>649</v>
      </c>
      <c r="E583" s="49">
        <v>0</v>
      </c>
      <c r="F583" t="str">
        <f t="shared" si="2"/>
        <v>0M2012W1TOG</v>
      </c>
    </row>
    <row r="584" spans="1:6" x14ac:dyDescent="0.2">
      <c r="A584" s="2" t="s">
        <v>833</v>
      </c>
      <c r="B584" s="49">
        <v>326</v>
      </c>
      <c r="C584" s="49">
        <v>134</v>
      </c>
      <c r="D584" s="49">
        <v>192</v>
      </c>
      <c r="E584" s="49">
        <v>0</v>
      </c>
      <c r="F584" t="str">
        <f t="shared" si="2"/>
        <v>0M2012W1TOT</v>
      </c>
    </row>
    <row r="585" spans="1:6" x14ac:dyDescent="0.2">
      <c r="A585" s="2" t="s">
        <v>826</v>
      </c>
      <c r="B585" s="49">
        <v>76</v>
      </c>
      <c r="C585" s="49">
        <v>34</v>
      </c>
      <c r="D585" s="49">
        <v>42</v>
      </c>
      <c r="E585" s="49">
        <v>0</v>
      </c>
      <c r="F585" t="str">
        <f t="shared" si="2"/>
        <v>0M2012W1VDP</v>
      </c>
    </row>
    <row r="586" spans="1:6" x14ac:dyDescent="0.2">
      <c r="A586" s="2" t="s">
        <v>1204</v>
      </c>
      <c r="B586" s="49">
        <v>17</v>
      </c>
      <c r="C586" s="49">
        <v>11</v>
      </c>
      <c r="D586" s="49">
        <v>6</v>
      </c>
      <c r="E586" s="49">
        <v>0</v>
      </c>
      <c r="F586" t="str">
        <f t="shared" si="2"/>
        <v>0M2012WALL</v>
      </c>
    </row>
    <row r="587" spans="1:6" x14ac:dyDescent="0.2">
      <c r="A587" s="2" t="s">
        <v>912</v>
      </c>
      <c r="B587" s="49">
        <v>15</v>
      </c>
      <c r="C587" s="49">
        <v>9</v>
      </c>
      <c r="D587" s="49">
        <v>6</v>
      </c>
      <c r="E587" s="49">
        <v>0</v>
      </c>
      <c r="F587" t="str">
        <f t="shared" si="2"/>
        <v>0M2012WCOM</v>
      </c>
    </row>
    <row r="588" spans="1:6" x14ac:dyDescent="0.2">
      <c r="A588" s="2" t="s">
        <v>913</v>
      </c>
      <c r="B588" s="49">
        <v>2</v>
      </c>
      <c r="C588" s="49">
        <v>2</v>
      </c>
      <c r="D588" s="47"/>
      <c r="E588" s="49">
        <v>0</v>
      </c>
      <c r="F588" t="str">
        <f t="shared" si="2"/>
        <v>0M2012WGDP</v>
      </c>
    </row>
    <row r="589" spans="1:6" x14ac:dyDescent="0.2">
      <c r="A589" s="2" t="s">
        <v>980</v>
      </c>
      <c r="B589" s="49">
        <v>5</v>
      </c>
      <c r="C589" s="49">
        <v>3</v>
      </c>
      <c r="D589" s="49">
        <v>2</v>
      </c>
      <c r="E589" s="49">
        <v>0</v>
      </c>
      <c r="F589" t="str">
        <f t="shared" si="2"/>
        <v>0M2012WGNS</v>
      </c>
    </row>
    <row r="590" spans="1:6" x14ac:dyDescent="0.2">
      <c r="A590" s="2" t="s">
        <v>914</v>
      </c>
      <c r="B590" s="49">
        <v>11</v>
      </c>
      <c r="C590" s="49">
        <v>7</v>
      </c>
      <c r="D590" s="49">
        <v>4</v>
      </c>
      <c r="E590" s="49">
        <v>0</v>
      </c>
      <c r="F590" t="str">
        <f t="shared" si="2"/>
        <v>0M2012WSAL</v>
      </c>
    </row>
    <row r="591" spans="1:6" x14ac:dyDescent="0.2">
      <c r="A591" s="2" t="s">
        <v>981</v>
      </c>
      <c r="B591" s="49">
        <v>15</v>
      </c>
      <c r="C591" s="49">
        <v>9</v>
      </c>
      <c r="D591" s="49">
        <v>6</v>
      </c>
      <c r="E591" s="49">
        <v>0</v>
      </c>
      <c r="F591" t="str">
        <f t="shared" si="2"/>
        <v>0M2012WSCG</v>
      </c>
    </row>
    <row r="592" spans="1:6" x14ac:dyDescent="0.2">
      <c r="A592" s="2" t="s">
        <v>952</v>
      </c>
      <c r="B592" s="49">
        <v>16</v>
      </c>
      <c r="C592" s="49">
        <v>10</v>
      </c>
      <c r="D592" s="49">
        <v>6</v>
      </c>
      <c r="E592" s="49">
        <v>0</v>
      </c>
      <c r="F592" t="str">
        <f t="shared" si="2"/>
        <v>0M2012WTOG</v>
      </c>
    </row>
    <row r="593" spans="1:6" x14ac:dyDescent="0.2">
      <c r="A593" s="2" t="s">
        <v>953</v>
      </c>
      <c r="B593" s="49">
        <v>15</v>
      </c>
      <c r="C593" s="49">
        <v>9</v>
      </c>
      <c r="D593" s="49">
        <v>6</v>
      </c>
      <c r="E593" s="49">
        <v>0</v>
      </c>
      <c r="F593" t="str">
        <f t="shared" si="2"/>
        <v>0M2012WTOT</v>
      </c>
    </row>
    <row r="594" spans="1:6" x14ac:dyDescent="0.2">
      <c r="A594" s="2" t="s">
        <v>915</v>
      </c>
      <c r="B594" s="49">
        <v>3</v>
      </c>
      <c r="C594" s="49">
        <v>1</v>
      </c>
      <c r="D594" s="49">
        <v>2</v>
      </c>
      <c r="E594" s="49">
        <v>0</v>
      </c>
      <c r="F594" t="str">
        <f t="shared" si="2"/>
        <v>0M2012WVDP</v>
      </c>
    </row>
    <row r="595" spans="1:6" x14ac:dyDescent="0.2">
      <c r="A595" s="2" t="s">
        <v>916</v>
      </c>
      <c r="B595" s="49">
        <v>2</v>
      </c>
      <c r="C595" s="47"/>
      <c r="D595" s="49">
        <v>2</v>
      </c>
      <c r="E595" s="49">
        <v>0</v>
      </c>
      <c r="F595" t="str">
        <f t="shared" si="2"/>
        <v>0M2012YADP</v>
      </c>
    </row>
    <row r="596" spans="1:6" x14ac:dyDescent="0.2">
      <c r="A596" s="2" t="s">
        <v>1205</v>
      </c>
      <c r="B596" s="49">
        <v>100</v>
      </c>
      <c r="C596" s="49">
        <v>62</v>
      </c>
      <c r="D596" s="49">
        <v>38</v>
      </c>
      <c r="E596" s="49">
        <v>0</v>
      </c>
      <c r="F596" t="str">
        <f t="shared" si="2"/>
        <v>0M2012YALL</v>
      </c>
    </row>
    <row r="597" spans="1:6" x14ac:dyDescent="0.2">
      <c r="A597" s="2" t="s">
        <v>917</v>
      </c>
      <c r="B597" s="49">
        <v>13</v>
      </c>
      <c r="C597" s="49">
        <v>3</v>
      </c>
      <c r="D597" s="49">
        <v>10</v>
      </c>
      <c r="E597" s="49">
        <v>0</v>
      </c>
      <c r="F597" t="str">
        <f t="shared" si="2"/>
        <v>0M2012YCOM</v>
      </c>
    </row>
    <row r="598" spans="1:6" x14ac:dyDescent="0.2">
      <c r="A598" s="2" t="s">
        <v>918</v>
      </c>
      <c r="B598" s="49">
        <v>66</v>
      </c>
      <c r="C598" s="49">
        <v>45</v>
      </c>
      <c r="D598" s="49">
        <v>21</v>
      </c>
      <c r="E598" s="49">
        <v>0</v>
      </c>
      <c r="F598" t="str">
        <f t="shared" si="2"/>
        <v>0M2012YGDP</v>
      </c>
    </row>
    <row r="599" spans="1:6" x14ac:dyDescent="0.2">
      <c r="A599" s="2" t="s">
        <v>982</v>
      </c>
      <c r="B599" s="49">
        <v>73</v>
      </c>
      <c r="C599" s="49">
        <v>49</v>
      </c>
      <c r="D599" s="49">
        <v>24</v>
      </c>
      <c r="E599" s="49">
        <v>0</v>
      </c>
      <c r="F599" t="str">
        <f t="shared" si="2"/>
        <v>0M2012YGNS</v>
      </c>
    </row>
    <row r="600" spans="1:6" x14ac:dyDescent="0.2">
      <c r="A600" s="2" t="s">
        <v>919</v>
      </c>
      <c r="B600" s="49">
        <v>16</v>
      </c>
      <c r="C600" s="49">
        <v>10</v>
      </c>
      <c r="D600" s="49">
        <v>6</v>
      </c>
      <c r="E600" s="49">
        <v>0</v>
      </c>
      <c r="F600" t="str">
        <f t="shared" si="2"/>
        <v>0M2012YHOS</v>
      </c>
    </row>
    <row r="601" spans="1:6" x14ac:dyDescent="0.2">
      <c r="A601" s="2" t="s">
        <v>920</v>
      </c>
      <c r="B601" s="49">
        <v>16</v>
      </c>
      <c r="C601" s="49">
        <v>6</v>
      </c>
      <c r="D601" s="49">
        <v>10</v>
      </c>
      <c r="E601" s="49">
        <v>0</v>
      </c>
      <c r="F601" t="str">
        <f t="shared" si="2"/>
        <v>0M2012YSAL</v>
      </c>
    </row>
    <row r="602" spans="1:6" x14ac:dyDescent="0.2">
      <c r="A602" s="2" t="s">
        <v>983</v>
      </c>
      <c r="B602" s="49">
        <v>18</v>
      </c>
      <c r="C602" s="49">
        <v>6</v>
      </c>
      <c r="D602" s="49">
        <v>12</v>
      </c>
      <c r="E602" s="49">
        <v>0</v>
      </c>
      <c r="F602" t="str">
        <f t="shared" si="2"/>
        <v>0M2012YSCG</v>
      </c>
    </row>
    <row r="603" spans="1:6" x14ac:dyDescent="0.2">
      <c r="A603" s="2" t="s">
        <v>954</v>
      </c>
      <c r="B603" s="49">
        <v>87</v>
      </c>
      <c r="C603" s="49">
        <v>55</v>
      </c>
      <c r="D603" s="49">
        <v>32</v>
      </c>
      <c r="E603" s="49">
        <v>0</v>
      </c>
      <c r="F603" t="str">
        <f t="shared" si="2"/>
        <v>0M2012YTOG</v>
      </c>
    </row>
    <row r="604" spans="1:6" x14ac:dyDescent="0.2">
      <c r="A604" s="2" t="s">
        <v>955</v>
      </c>
      <c r="B604" s="49">
        <v>29</v>
      </c>
      <c r="C604" s="49">
        <v>13</v>
      </c>
      <c r="D604" s="49">
        <v>16</v>
      </c>
      <c r="E604" s="49">
        <v>0</v>
      </c>
      <c r="F604" t="str">
        <f t="shared" si="2"/>
        <v>0M2012YTOT</v>
      </c>
    </row>
    <row r="605" spans="1:6" x14ac:dyDescent="0.2">
      <c r="A605" s="2" t="s">
        <v>921</v>
      </c>
      <c r="B605" s="49">
        <v>6</v>
      </c>
      <c r="C605" s="49">
        <v>4</v>
      </c>
      <c r="D605" s="49">
        <v>2</v>
      </c>
      <c r="E605" s="49">
        <v>0</v>
      </c>
      <c r="F605" t="str">
        <f t="shared" si="2"/>
        <v>0M2012YVDP</v>
      </c>
    </row>
    <row r="606" spans="1:6" x14ac:dyDescent="0.2">
      <c r="A606" s="2" t="s">
        <v>922</v>
      </c>
      <c r="B606" s="49">
        <v>4</v>
      </c>
      <c r="C606" s="47"/>
      <c r="D606" s="49">
        <v>4</v>
      </c>
      <c r="E606" s="49">
        <v>0</v>
      </c>
      <c r="F606" t="str">
        <f t="shared" si="2"/>
        <v>0M2012ZADP</v>
      </c>
    </row>
    <row r="607" spans="1:6" x14ac:dyDescent="0.2">
      <c r="A607" s="2" t="s">
        <v>1206</v>
      </c>
      <c r="B607" s="49">
        <v>17</v>
      </c>
      <c r="C607" s="49">
        <v>6</v>
      </c>
      <c r="D607" s="49">
        <v>11</v>
      </c>
      <c r="E607" s="49">
        <v>0</v>
      </c>
      <c r="F607" t="str">
        <f t="shared" si="2"/>
        <v>0M2012ZALL</v>
      </c>
    </row>
    <row r="608" spans="1:6" x14ac:dyDescent="0.2">
      <c r="A608" s="2" t="s">
        <v>923</v>
      </c>
      <c r="B608" s="49">
        <v>13</v>
      </c>
      <c r="C608" s="49">
        <v>5</v>
      </c>
      <c r="D608" s="49">
        <v>8</v>
      </c>
      <c r="E608" s="49">
        <v>0</v>
      </c>
      <c r="F608" t="str">
        <f t="shared" ref="F608:F623" si="3">CONCATENATE(E608,A608)</f>
        <v>0M2012ZCOM</v>
      </c>
    </row>
    <row r="609" spans="1:6" x14ac:dyDescent="0.2">
      <c r="A609" s="2" t="s">
        <v>924</v>
      </c>
      <c r="B609" s="49">
        <v>1</v>
      </c>
      <c r="C609" s="49">
        <v>1</v>
      </c>
      <c r="D609" s="47"/>
      <c r="E609" s="49">
        <v>0</v>
      </c>
      <c r="F609" t="str">
        <f t="shared" si="3"/>
        <v>0M2012ZGDP</v>
      </c>
    </row>
    <row r="610" spans="1:6" x14ac:dyDescent="0.2">
      <c r="A610" s="2" t="s">
        <v>984</v>
      </c>
      <c r="B610" s="49">
        <v>7</v>
      </c>
      <c r="C610" s="49">
        <v>2</v>
      </c>
      <c r="D610" s="49">
        <v>5</v>
      </c>
      <c r="E610" s="49">
        <v>0</v>
      </c>
      <c r="F610" t="str">
        <f t="shared" si="3"/>
        <v>0M2012ZGNS</v>
      </c>
    </row>
    <row r="611" spans="1:6" x14ac:dyDescent="0.2">
      <c r="A611" s="2" t="s">
        <v>925</v>
      </c>
      <c r="B611" s="49">
        <v>10</v>
      </c>
      <c r="C611" s="49">
        <v>4</v>
      </c>
      <c r="D611" s="49">
        <v>6</v>
      </c>
      <c r="E611" s="49">
        <v>0</v>
      </c>
      <c r="F611" t="str">
        <f t="shared" si="3"/>
        <v>0M2012ZSAL</v>
      </c>
    </row>
    <row r="612" spans="1:6" x14ac:dyDescent="0.2">
      <c r="A612" s="2" t="s">
        <v>985</v>
      </c>
      <c r="B612" s="49">
        <v>14</v>
      </c>
      <c r="C612" s="49">
        <v>5</v>
      </c>
      <c r="D612" s="49">
        <v>9</v>
      </c>
      <c r="E612" s="49">
        <v>0</v>
      </c>
      <c r="F612" t="str">
        <f t="shared" si="3"/>
        <v>0M2012ZSCG</v>
      </c>
    </row>
    <row r="613" spans="1:6" x14ac:dyDescent="0.2">
      <c r="A613" s="2" t="s">
        <v>956</v>
      </c>
      <c r="B613" s="49">
        <v>16</v>
      </c>
      <c r="C613" s="49">
        <v>6</v>
      </c>
      <c r="D613" s="49">
        <v>10</v>
      </c>
      <c r="E613" s="49">
        <v>0</v>
      </c>
      <c r="F613" t="str">
        <f t="shared" si="3"/>
        <v>0M2012ZTOG</v>
      </c>
    </row>
    <row r="614" spans="1:6" x14ac:dyDescent="0.2">
      <c r="A614" s="2" t="s">
        <v>957</v>
      </c>
      <c r="B614" s="49">
        <v>13</v>
      </c>
      <c r="C614" s="49">
        <v>5</v>
      </c>
      <c r="D614" s="49">
        <v>8</v>
      </c>
      <c r="E614" s="49">
        <v>0</v>
      </c>
      <c r="F614" t="str">
        <f t="shared" si="3"/>
        <v>0M2012ZTOT</v>
      </c>
    </row>
    <row r="615" spans="1:6" x14ac:dyDescent="0.2">
      <c r="A615" s="2" t="s">
        <v>926</v>
      </c>
      <c r="B615" s="49">
        <v>2</v>
      </c>
      <c r="C615" s="49">
        <v>1</v>
      </c>
      <c r="D615" s="49">
        <v>1</v>
      </c>
      <c r="E615" s="49">
        <v>0</v>
      </c>
      <c r="F615" t="str">
        <f t="shared" si="3"/>
        <v>0M2012ZVDP</v>
      </c>
    </row>
    <row r="616" spans="1:6" x14ac:dyDescent="0.2">
      <c r="A616" s="2" t="s">
        <v>1166</v>
      </c>
      <c r="B616" s="49">
        <v>8</v>
      </c>
      <c r="C616" s="49">
        <v>4</v>
      </c>
      <c r="D616" s="49">
        <v>4</v>
      </c>
      <c r="E616" s="49">
        <v>0</v>
      </c>
      <c r="F616" t="str">
        <f t="shared" si="3"/>
        <v>0M20132ALL</v>
      </c>
    </row>
    <row r="617" spans="1:6" x14ac:dyDescent="0.2">
      <c r="A617" s="2" t="s">
        <v>1026</v>
      </c>
      <c r="B617" s="49">
        <v>8</v>
      </c>
      <c r="C617" s="49">
        <v>4</v>
      </c>
      <c r="D617" s="49">
        <v>4</v>
      </c>
      <c r="E617" s="49">
        <v>0</v>
      </c>
      <c r="F617" t="str">
        <f t="shared" si="3"/>
        <v>0M20132HOS</v>
      </c>
    </row>
    <row r="618" spans="1:6" x14ac:dyDescent="0.2">
      <c r="A618" s="2" t="s">
        <v>1107</v>
      </c>
      <c r="B618" s="49">
        <v>8</v>
      </c>
      <c r="C618" s="49">
        <v>4</v>
      </c>
      <c r="D618" s="49">
        <v>4</v>
      </c>
      <c r="E618" s="49">
        <v>0</v>
      </c>
      <c r="F618" t="str">
        <f t="shared" si="3"/>
        <v>0M20132TOT</v>
      </c>
    </row>
    <row r="619" spans="1:6" x14ac:dyDescent="0.2">
      <c r="A619" s="2" t="s">
        <v>1167</v>
      </c>
      <c r="B619" s="49">
        <v>1</v>
      </c>
      <c r="C619" s="49">
        <v>1</v>
      </c>
      <c r="D619" s="47"/>
      <c r="E619" s="49">
        <v>0</v>
      </c>
      <c r="F619" t="str">
        <f t="shared" si="3"/>
        <v>0M20133ALL</v>
      </c>
    </row>
    <row r="620" spans="1:6" x14ac:dyDescent="0.2">
      <c r="A620" s="2" t="s">
        <v>1027</v>
      </c>
      <c r="B620" s="49">
        <v>1</v>
      </c>
      <c r="C620" s="49">
        <v>1</v>
      </c>
      <c r="D620" s="47"/>
      <c r="E620" s="49">
        <v>0</v>
      </c>
      <c r="F620" t="str">
        <f t="shared" si="3"/>
        <v>0M20133HOS</v>
      </c>
    </row>
    <row r="621" spans="1:6" x14ac:dyDescent="0.2">
      <c r="A621" s="2" t="s">
        <v>1108</v>
      </c>
      <c r="B621" s="49">
        <v>1</v>
      </c>
      <c r="C621" s="49">
        <v>1</v>
      </c>
      <c r="D621" s="47"/>
      <c r="E621" s="49">
        <v>0</v>
      </c>
      <c r="F621" t="str">
        <f t="shared" si="3"/>
        <v>0M20133TOT</v>
      </c>
    </row>
    <row r="622" spans="1:6" x14ac:dyDescent="0.2">
      <c r="A622" s="2" t="s">
        <v>1168</v>
      </c>
      <c r="B622" s="49">
        <v>6</v>
      </c>
      <c r="C622" s="49">
        <v>5</v>
      </c>
      <c r="D622" s="49">
        <v>1</v>
      </c>
      <c r="E622" s="49">
        <v>0</v>
      </c>
      <c r="F622" t="str">
        <f t="shared" si="3"/>
        <v>0M20137ALL</v>
      </c>
    </row>
    <row r="623" spans="1:6" x14ac:dyDescent="0.2">
      <c r="A623" s="2" t="s">
        <v>1028</v>
      </c>
      <c r="B623" s="49">
        <v>6</v>
      </c>
      <c r="C623" s="49">
        <v>5</v>
      </c>
      <c r="D623" s="49">
        <v>1</v>
      </c>
      <c r="E623" s="49">
        <v>0</v>
      </c>
      <c r="F623" t="str">
        <f t="shared" si="3"/>
        <v>0M20137HOS</v>
      </c>
    </row>
    <row r="624" spans="1:6" x14ac:dyDescent="0.2">
      <c r="A624" s="2" t="s">
        <v>1109</v>
      </c>
      <c r="B624" s="49">
        <v>6</v>
      </c>
      <c r="C624" s="49">
        <v>5</v>
      </c>
      <c r="D624" s="49">
        <v>1</v>
      </c>
      <c r="E624" s="49">
        <v>0</v>
      </c>
    </row>
    <row r="625" spans="1:5" x14ac:dyDescent="0.2">
      <c r="A625" s="2" t="s">
        <v>1029</v>
      </c>
      <c r="B625" s="49">
        <v>2</v>
      </c>
      <c r="C625" s="49">
        <v>1</v>
      </c>
      <c r="D625" s="49">
        <v>1</v>
      </c>
      <c r="E625" s="49">
        <v>0</v>
      </c>
    </row>
    <row r="626" spans="1:5" x14ac:dyDescent="0.2">
      <c r="A626" s="2" t="s">
        <v>1169</v>
      </c>
      <c r="B626" s="49">
        <v>229</v>
      </c>
      <c r="C626" s="49">
        <v>130</v>
      </c>
      <c r="D626" s="49">
        <v>99</v>
      </c>
      <c r="E626" s="49">
        <v>0</v>
      </c>
    </row>
    <row r="627" spans="1:5" x14ac:dyDescent="0.2">
      <c r="A627" s="2" t="s">
        <v>1030</v>
      </c>
      <c r="B627" s="49">
        <v>27</v>
      </c>
      <c r="C627" s="49">
        <v>13</v>
      </c>
      <c r="D627" s="49">
        <v>14</v>
      </c>
      <c r="E627" s="49">
        <v>0</v>
      </c>
    </row>
    <row r="628" spans="1:5" x14ac:dyDescent="0.2">
      <c r="A628" s="2" t="s">
        <v>1031</v>
      </c>
      <c r="B628" s="49">
        <v>183</v>
      </c>
      <c r="C628" s="49">
        <v>110</v>
      </c>
      <c r="D628" s="49">
        <v>73</v>
      </c>
      <c r="E628" s="49">
        <v>0</v>
      </c>
    </row>
    <row r="629" spans="1:5" x14ac:dyDescent="0.2">
      <c r="A629" s="2" t="s">
        <v>1138</v>
      </c>
      <c r="B629" s="49">
        <v>192</v>
      </c>
      <c r="C629" s="49">
        <v>114</v>
      </c>
      <c r="D629" s="49">
        <v>78</v>
      </c>
      <c r="E629" s="49">
        <v>0</v>
      </c>
    </row>
    <row r="630" spans="1:5" x14ac:dyDescent="0.2">
      <c r="A630" s="2" t="s">
        <v>1032</v>
      </c>
      <c r="B630" s="49">
        <v>14</v>
      </c>
      <c r="C630" s="49">
        <v>3</v>
      </c>
      <c r="D630" s="49">
        <v>11</v>
      </c>
      <c r="E630" s="49">
        <v>0</v>
      </c>
    </row>
    <row r="631" spans="1:5" x14ac:dyDescent="0.2">
      <c r="A631" s="2" t="s">
        <v>1033</v>
      </c>
      <c r="B631" s="49">
        <v>18</v>
      </c>
      <c r="C631" s="49">
        <v>10</v>
      </c>
      <c r="D631" s="49">
        <v>8</v>
      </c>
      <c r="E631" s="49">
        <v>0</v>
      </c>
    </row>
    <row r="632" spans="1:5" x14ac:dyDescent="0.2">
      <c r="A632" s="2" t="s">
        <v>1139</v>
      </c>
      <c r="B632" s="49">
        <v>27</v>
      </c>
      <c r="C632" s="49">
        <v>13</v>
      </c>
      <c r="D632" s="49">
        <v>14</v>
      </c>
      <c r="E632" s="49">
        <v>0</v>
      </c>
    </row>
    <row r="633" spans="1:5" x14ac:dyDescent="0.2">
      <c r="A633" s="2" t="s">
        <v>1110</v>
      </c>
      <c r="B633" s="49">
        <v>209</v>
      </c>
      <c r="C633" s="49">
        <v>124</v>
      </c>
      <c r="D633" s="49">
        <v>85</v>
      </c>
      <c r="E633" s="49">
        <v>0</v>
      </c>
    </row>
    <row r="634" spans="1:5" x14ac:dyDescent="0.2">
      <c r="A634" s="2" t="s">
        <v>1111</v>
      </c>
      <c r="B634" s="49">
        <v>41</v>
      </c>
      <c r="C634" s="49">
        <v>16</v>
      </c>
      <c r="D634" s="49">
        <v>25</v>
      </c>
      <c r="E634" s="49">
        <v>0</v>
      </c>
    </row>
    <row r="635" spans="1:5" x14ac:dyDescent="0.2">
      <c r="A635" s="2" t="s">
        <v>1034</v>
      </c>
      <c r="B635" s="49">
        <v>8</v>
      </c>
      <c r="C635" s="49">
        <v>3</v>
      </c>
      <c r="D635" s="49">
        <v>5</v>
      </c>
      <c r="E635" s="49">
        <v>0</v>
      </c>
    </row>
    <row r="636" spans="1:5" x14ac:dyDescent="0.2">
      <c r="A636" s="2" t="s">
        <v>1035</v>
      </c>
      <c r="B636" s="49">
        <v>1</v>
      </c>
      <c r="C636" s="47"/>
      <c r="D636" s="49">
        <v>1</v>
      </c>
      <c r="E636" s="49">
        <v>0</v>
      </c>
    </row>
    <row r="637" spans="1:5" x14ac:dyDescent="0.2">
      <c r="A637" s="2" t="s">
        <v>1170</v>
      </c>
      <c r="B637" s="49">
        <v>77</v>
      </c>
      <c r="C637" s="49">
        <v>41</v>
      </c>
      <c r="D637" s="49">
        <v>36</v>
      </c>
      <c r="E637" s="49">
        <v>0</v>
      </c>
    </row>
    <row r="638" spans="1:5" x14ac:dyDescent="0.2">
      <c r="A638" s="2" t="s">
        <v>1036</v>
      </c>
      <c r="B638" s="49">
        <v>22</v>
      </c>
      <c r="C638" s="49">
        <v>8</v>
      </c>
      <c r="D638" s="49">
        <v>14</v>
      </c>
      <c r="E638" s="49">
        <v>0</v>
      </c>
    </row>
    <row r="639" spans="1:5" x14ac:dyDescent="0.2">
      <c r="A639" s="2" t="s">
        <v>1037</v>
      </c>
      <c r="B639" s="49">
        <v>45</v>
      </c>
      <c r="C639" s="49">
        <v>30</v>
      </c>
      <c r="D639" s="49">
        <v>15</v>
      </c>
      <c r="E639" s="49">
        <v>0</v>
      </c>
    </row>
    <row r="640" spans="1:5" x14ac:dyDescent="0.2">
      <c r="A640" s="2" t="s">
        <v>1140</v>
      </c>
      <c r="B640" s="49">
        <v>52</v>
      </c>
      <c r="C640" s="49">
        <v>32</v>
      </c>
      <c r="D640" s="49">
        <v>20</v>
      </c>
      <c r="E640" s="49">
        <v>0</v>
      </c>
    </row>
    <row r="641" spans="1:5" x14ac:dyDescent="0.2">
      <c r="A641" s="2" t="s">
        <v>1038</v>
      </c>
      <c r="B641" s="49">
        <v>4</v>
      </c>
      <c r="C641" s="49">
        <v>2</v>
      </c>
      <c r="D641" s="49">
        <v>2</v>
      </c>
      <c r="E641" s="49">
        <v>0</v>
      </c>
    </row>
    <row r="642" spans="1:5" x14ac:dyDescent="0.2">
      <c r="A642" s="2" t="s">
        <v>1039</v>
      </c>
      <c r="B642" s="49">
        <v>22</v>
      </c>
      <c r="C642" s="49">
        <v>8</v>
      </c>
      <c r="D642" s="49">
        <v>14</v>
      </c>
      <c r="E642" s="49">
        <v>0</v>
      </c>
    </row>
    <row r="643" spans="1:5" x14ac:dyDescent="0.2">
      <c r="A643" s="2" t="s">
        <v>1141</v>
      </c>
      <c r="B643" s="49">
        <v>25</v>
      </c>
      <c r="C643" s="49">
        <v>10</v>
      </c>
      <c r="D643" s="49">
        <v>15</v>
      </c>
      <c r="E643" s="49">
        <v>0</v>
      </c>
    </row>
    <row r="644" spans="1:5" x14ac:dyDescent="0.2">
      <c r="A644" s="2" t="s">
        <v>1112</v>
      </c>
      <c r="B644" s="49">
        <v>74</v>
      </c>
      <c r="C644" s="49">
        <v>40</v>
      </c>
      <c r="D644" s="49">
        <v>34</v>
      </c>
      <c r="E644" s="49">
        <v>0</v>
      </c>
    </row>
    <row r="645" spans="1:5" x14ac:dyDescent="0.2">
      <c r="A645" s="2" t="s">
        <v>1113</v>
      </c>
      <c r="B645" s="49">
        <v>26</v>
      </c>
      <c r="C645" s="49">
        <v>10</v>
      </c>
      <c r="D645" s="49">
        <v>16</v>
      </c>
      <c r="E645" s="49">
        <v>0</v>
      </c>
    </row>
    <row r="646" spans="1:5" x14ac:dyDescent="0.2">
      <c r="A646" s="2" t="s">
        <v>1040</v>
      </c>
      <c r="B646" s="49">
        <v>6</v>
      </c>
      <c r="C646" s="49">
        <v>2</v>
      </c>
      <c r="D646" s="49">
        <v>4</v>
      </c>
      <c r="E646" s="49">
        <v>0</v>
      </c>
    </row>
    <row r="647" spans="1:5" x14ac:dyDescent="0.2">
      <c r="A647" s="2" t="s">
        <v>990</v>
      </c>
      <c r="B647" s="49">
        <v>9</v>
      </c>
      <c r="C647" s="49">
        <v>3</v>
      </c>
      <c r="D647" s="49">
        <v>6</v>
      </c>
      <c r="E647" s="49">
        <v>0</v>
      </c>
    </row>
    <row r="648" spans="1:5" x14ac:dyDescent="0.2">
      <c r="A648" s="2" t="s">
        <v>1022</v>
      </c>
      <c r="B648" s="49">
        <v>902</v>
      </c>
      <c r="C648" s="49">
        <v>451</v>
      </c>
      <c r="D648" s="49">
        <v>451</v>
      </c>
      <c r="E648" s="49">
        <v>0</v>
      </c>
    </row>
    <row r="649" spans="1:5" x14ac:dyDescent="0.2">
      <c r="A649" s="2" t="s">
        <v>991</v>
      </c>
      <c r="B649" s="49">
        <v>115</v>
      </c>
      <c r="C649" s="49">
        <v>35</v>
      </c>
      <c r="D649" s="49">
        <v>80</v>
      </c>
      <c r="E649" s="49">
        <v>0</v>
      </c>
    </row>
    <row r="650" spans="1:5" x14ac:dyDescent="0.2">
      <c r="A650" s="2" t="s">
        <v>992</v>
      </c>
      <c r="B650" s="49">
        <v>669</v>
      </c>
      <c r="C650" s="49">
        <v>368</v>
      </c>
      <c r="D650" s="49">
        <v>301</v>
      </c>
      <c r="E650" s="49">
        <v>0</v>
      </c>
    </row>
    <row r="651" spans="1:5" x14ac:dyDescent="0.2">
      <c r="A651" s="2" t="s">
        <v>1016</v>
      </c>
      <c r="B651" s="49">
        <v>724</v>
      </c>
      <c r="C651" s="49">
        <v>389</v>
      </c>
      <c r="D651" s="49">
        <v>335</v>
      </c>
      <c r="E651" s="49">
        <v>0</v>
      </c>
    </row>
    <row r="652" spans="1:5" x14ac:dyDescent="0.2">
      <c r="A652" s="2" t="s">
        <v>993</v>
      </c>
      <c r="B652" s="49">
        <v>69</v>
      </c>
      <c r="C652" s="49">
        <v>35</v>
      </c>
      <c r="D652" s="49">
        <v>34</v>
      </c>
      <c r="E652" s="49">
        <v>0</v>
      </c>
    </row>
    <row r="653" spans="1:5" x14ac:dyDescent="0.2">
      <c r="A653" s="2" t="s">
        <v>994</v>
      </c>
      <c r="B653" s="49">
        <v>116</v>
      </c>
      <c r="C653" s="49">
        <v>34</v>
      </c>
      <c r="D653" s="49">
        <v>82</v>
      </c>
      <c r="E653" s="49">
        <v>0</v>
      </c>
    </row>
    <row r="654" spans="1:5" x14ac:dyDescent="0.2">
      <c r="A654" s="2" t="s">
        <v>1017</v>
      </c>
      <c r="B654" s="49">
        <v>139</v>
      </c>
      <c r="C654" s="49">
        <v>44</v>
      </c>
      <c r="D654" s="49">
        <v>95</v>
      </c>
      <c r="E654" s="49">
        <v>0</v>
      </c>
    </row>
    <row r="655" spans="1:5" x14ac:dyDescent="0.2">
      <c r="A655" s="2" t="s">
        <v>1009</v>
      </c>
      <c r="B655" s="49">
        <v>833</v>
      </c>
      <c r="C655" s="49">
        <v>419</v>
      </c>
      <c r="D655" s="49">
        <v>414</v>
      </c>
      <c r="E655" s="49">
        <v>0</v>
      </c>
    </row>
    <row r="656" spans="1:5" x14ac:dyDescent="0.2">
      <c r="A656" s="2" t="s">
        <v>1010</v>
      </c>
      <c r="B656" s="49">
        <v>183</v>
      </c>
      <c r="C656" s="49">
        <v>69</v>
      </c>
      <c r="D656" s="49">
        <v>114</v>
      </c>
      <c r="E656" s="49">
        <v>0</v>
      </c>
    </row>
    <row r="657" spans="1:5" x14ac:dyDescent="0.2">
      <c r="A657" s="2" t="s">
        <v>995</v>
      </c>
      <c r="B657" s="49">
        <v>49</v>
      </c>
      <c r="C657" s="49">
        <v>18</v>
      </c>
      <c r="D657" s="49">
        <v>31</v>
      </c>
      <c r="E657" s="49">
        <v>0</v>
      </c>
    </row>
    <row r="658" spans="1:5" x14ac:dyDescent="0.2">
      <c r="A658" s="2" t="s">
        <v>1041</v>
      </c>
      <c r="B658" s="49">
        <v>4</v>
      </c>
      <c r="C658" s="49">
        <v>1</v>
      </c>
      <c r="D658" s="49">
        <v>3</v>
      </c>
      <c r="E658" s="49">
        <v>0</v>
      </c>
    </row>
    <row r="659" spans="1:5" x14ac:dyDescent="0.2">
      <c r="A659" s="2" t="s">
        <v>1171</v>
      </c>
      <c r="B659" s="49">
        <v>242</v>
      </c>
      <c r="C659" s="49">
        <v>112</v>
      </c>
      <c r="D659" s="49">
        <v>130</v>
      </c>
      <c r="E659" s="49">
        <v>0</v>
      </c>
    </row>
    <row r="660" spans="1:5" x14ac:dyDescent="0.2">
      <c r="A660" s="2" t="s">
        <v>1042</v>
      </c>
      <c r="B660" s="49">
        <v>40</v>
      </c>
      <c r="C660" s="49">
        <v>11</v>
      </c>
      <c r="D660" s="49">
        <v>29</v>
      </c>
      <c r="E660" s="49">
        <v>0</v>
      </c>
    </row>
    <row r="661" spans="1:5" x14ac:dyDescent="0.2">
      <c r="A661" s="2" t="s">
        <v>1043</v>
      </c>
      <c r="B661" s="49">
        <v>170</v>
      </c>
      <c r="C661" s="49">
        <v>86</v>
      </c>
      <c r="D661" s="49">
        <v>84</v>
      </c>
      <c r="E661" s="49">
        <v>0</v>
      </c>
    </row>
    <row r="662" spans="1:5" x14ac:dyDescent="0.2">
      <c r="A662" s="2" t="s">
        <v>1142</v>
      </c>
      <c r="B662" s="49">
        <v>185</v>
      </c>
      <c r="C662" s="49">
        <v>92</v>
      </c>
      <c r="D662" s="49">
        <v>93</v>
      </c>
      <c r="E662" s="49">
        <v>0</v>
      </c>
    </row>
    <row r="663" spans="1:5" x14ac:dyDescent="0.2">
      <c r="A663" s="2" t="s">
        <v>1044</v>
      </c>
      <c r="B663" s="49">
        <v>13</v>
      </c>
      <c r="C663" s="49">
        <v>8</v>
      </c>
      <c r="D663" s="49">
        <v>5</v>
      </c>
      <c r="E663" s="49">
        <v>0</v>
      </c>
    </row>
    <row r="664" spans="1:5" x14ac:dyDescent="0.2">
      <c r="A664" s="2" t="s">
        <v>1045</v>
      </c>
      <c r="B664" s="49">
        <v>43</v>
      </c>
      <c r="C664" s="49">
        <v>12</v>
      </c>
      <c r="D664" s="49">
        <v>31</v>
      </c>
      <c r="E664" s="49">
        <v>0</v>
      </c>
    </row>
    <row r="665" spans="1:5" x14ac:dyDescent="0.2">
      <c r="A665" s="2" t="s">
        <v>1143</v>
      </c>
      <c r="B665" s="49">
        <v>47</v>
      </c>
      <c r="C665" s="49">
        <v>13</v>
      </c>
      <c r="D665" s="49">
        <v>34</v>
      </c>
      <c r="E665" s="49">
        <v>0</v>
      </c>
    </row>
    <row r="666" spans="1:5" x14ac:dyDescent="0.2">
      <c r="A666" s="2" t="s">
        <v>1114</v>
      </c>
      <c r="B666" s="49">
        <v>227</v>
      </c>
      <c r="C666" s="49">
        <v>104</v>
      </c>
      <c r="D666" s="49">
        <v>123</v>
      </c>
      <c r="E666" s="49">
        <v>0</v>
      </c>
    </row>
    <row r="667" spans="1:5" x14ac:dyDescent="0.2">
      <c r="A667" s="2" t="s">
        <v>1115</v>
      </c>
      <c r="B667" s="49">
        <v>52</v>
      </c>
      <c r="C667" s="49">
        <v>18</v>
      </c>
      <c r="D667" s="49">
        <v>34</v>
      </c>
      <c r="E667" s="49">
        <v>0</v>
      </c>
    </row>
    <row r="668" spans="1:5" x14ac:dyDescent="0.2">
      <c r="A668" s="2" t="s">
        <v>1046</v>
      </c>
      <c r="B668" s="49">
        <v>12</v>
      </c>
      <c r="C668" s="49">
        <v>5</v>
      </c>
      <c r="D668" s="49">
        <v>7</v>
      </c>
      <c r="E668" s="49">
        <v>0</v>
      </c>
    </row>
    <row r="669" spans="1:5" x14ac:dyDescent="0.2">
      <c r="A669" s="2" t="s">
        <v>1047</v>
      </c>
      <c r="B669" s="49">
        <v>13</v>
      </c>
      <c r="C669" s="49">
        <v>6</v>
      </c>
      <c r="D669" s="49">
        <v>7</v>
      </c>
      <c r="E669" s="49">
        <v>0</v>
      </c>
    </row>
    <row r="670" spans="1:5" x14ac:dyDescent="0.2">
      <c r="A670" s="2" t="s">
        <v>1172</v>
      </c>
      <c r="B670" s="49">
        <v>903</v>
      </c>
      <c r="C670" s="49">
        <v>479</v>
      </c>
      <c r="D670" s="49">
        <v>424</v>
      </c>
      <c r="E670" s="49">
        <v>0</v>
      </c>
    </row>
    <row r="671" spans="1:5" x14ac:dyDescent="0.2">
      <c r="A671" s="2" t="s">
        <v>1048</v>
      </c>
      <c r="B671" s="49">
        <v>46</v>
      </c>
      <c r="C671" s="49">
        <v>16</v>
      </c>
      <c r="D671" s="49">
        <v>30</v>
      </c>
      <c r="E671" s="49">
        <v>0</v>
      </c>
    </row>
    <row r="672" spans="1:5" x14ac:dyDescent="0.2">
      <c r="A672" s="2" t="s">
        <v>1049</v>
      </c>
      <c r="B672" s="49">
        <v>705</v>
      </c>
      <c r="C672" s="49">
        <v>393</v>
      </c>
      <c r="D672" s="49">
        <v>312</v>
      </c>
      <c r="E672" s="49">
        <v>0</v>
      </c>
    </row>
    <row r="673" spans="1:5" x14ac:dyDescent="0.2">
      <c r="A673" s="2" t="s">
        <v>1144</v>
      </c>
      <c r="B673" s="49">
        <v>744</v>
      </c>
      <c r="C673" s="49">
        <v>411</v>
      </c>
      <c r="D673" s="49">
        <v>333</v>
      </c>
      <c r="E673" s="49">
        <v>0</v>
      </c>
    </row>
    <row r="674" spans="1:5" x14ac:dyDescent="0.2">
      <c r="A674" s="2" t="s">
        <v>1050</v>
      </c>
      <c r="B674" s="49">
        <v>138</v>
      </c>
      <c r="C674" s="49">
        <v>60</v>
      </c>
      <c r="D674" s="49">
        <v>78</v>
      </c>
      <c r="E674" s="49">
        <v>0</v>
      </c>
    </row>
    <row r="675" spans="1:5" x14ac:dyDescent="0.2">
      <c r="A675" s="2" t="s">
        <v>1051</v>
      </c>
      <c r="B675" s="49">
        <v>52</v>
      </c>
      <c r="C675" s="49">
        <v>15</v>
      </c>
      <c r="D675" s="49">
        <v>37</v>
      </c>
      <c r="E675" s="49">
        <v>0</v>
      </c>
    </row>
    <row r="676" spans="1:5" x14ac:dyDescent="0.2">
      <c r="A676" s="2" t="s">
        <v>1145</v>
      </c>
      <c r="B676" s="49">
        <v>73</v>
      </c>
      <c r="C676" s="49">
        <v>23</v>
      </c>
      <c r="D676" s="49">
        <v>50</v>
      </c>
      <c r="E676" s="49">
        <v>0</v>
      </c>
    </row>
    <row r="677" spans="1:5" x14ac:dyDescent="0.2">
      <c r="A677" s="2" t="s">
        <v>1116</v>
      </c>
      <c r="B677" s="49">
        <v>791</v>
      </c>
      <c r="C677" s="49">
        <v>425</v>
      </c>
      <c r="D677" s="49">
        <v>366</v>
      </c>
      <c r="E677" s="49">
        <v>0</v>
      </c>
    </row>
    <row r="678" spans="1:5" x14ac:dyDescent="0.2">
      <c r="A678" s="2" t="s">
        <v>1117</v>
      </c>
      <c r="B678" s="49">
        <v>183</v>
      </c>
      <c r="C678" s="49">
        <v>76</v>
      </c>
      <c r="D678" s="49">
        <v>107</v>
      </c>
      <c r="E678" s="49">
        <v>0</v>
      </c>
    </row>
    <row r="679" spans="1:5" x14ac:dyDescent="0.2">
      <c r="A679" s="2" t="s">
        <v>1052</v>
      </c>
      <c r="B679" s="49">
        <v>30</v>
      </c>
      <c r="C679" s="49">
        <v>15</v>
      </c>
      <c r="D679" s="49">
        <v>15</v>
      </c>
      <c r="E679" s="49">
        <v>0</v>
      </c>
    </row>
    <row r="680" spans="1:5" x14ac:dyDescent="0.2">
      <c r="A680" s="2" t="s">
        <v>1053</v>
      </c>
      <c r="B680" s="49">
        <v>5</v>
      </c>
      <c r="C680" s="49">
        <v>4</v>
      </c>
      <c r="D680" s="49">
        <v>1</v>
      </c>
      <c r="E680" s="49">
        <v>0</v>
      </c>
    </row>
    <row r="681" spans="1:5" x14ac:dyDescent="0.2">
      <c r="A681" s="2" t="s">
        <v>1173</v>
      </c>
      <c r="B681" s="49">
        <v>231</v>
      </c>
      <c r="C681" s="49">
        <v>129</v>
      </c>
      <c r="D681" s="49">
        <v>102</v>
      </c>
      <c r="E681" s="49">
        <v>0</v>
      </c>
    </row>
    <row r="682" spans="1:5" x14ac:dyDescent="0.2">
      <c r="A682" s="2" t="s">
        <v>1054</v>
      </c>
      <c r="B682" s="49">
        <v>78</v>
      </c>
      <c r="C682" s="49">
        <v>37</v>
      </c>
      <c r="D682" s="49">
        <v>41</v>
      </c>
      <c r="E682" s="49">
        <v>0</v>
      </c>
    </row>
    <row r="683" spans="1:5" x14ac:dyDescent="0.2">
      <c r="A683" s="2" t="s">
        <v>1055</v>
      </c>
      <c r="B683" s="49">
        <v>115</v>
      </c>
      <c r="C683" s="49">
        <v>74</v>
      </c>
      <c r="D683" s="49">
        <v>41</v>
      </c>
      <c r="E683" s="49">
        <v>0</v>
      </c>
    </row>
    <row r="684" spans="1:5" x14ac:dyDescent="0.2">
      <c r="A684" s="2" t="s">
        <v>1146</v>
      </c>
      <c r="B684" s="49">
        <v>134</v>
      </c>
      <c r="C684" s="49">
        <v>83</v>
      </c>
      <c r="D684" s="49">
        <v>51</v>
      </c>
      <c r="E684" s="49">
        <v>0</v>
      </c>
    </row>
    <row r="685" spans="1:5" x14ac:dyDescent="0.2">
      <c r="A685" s="2" t="s">
        <v>1056</v>
      </c>
      <c r="B685" s="49">
        <v>24</v>
      </c>
      <c r="C685" s="49">
        <v>14</v>
      </c>
      <c r="D685" s="49">
        <v>10</v>
      </c>
      <c r="E685" s="49">
        <v>0</v>
      </c>
    </row>
    <row r="686" spans="1:5" x14ac:dyDescent="0.2">
      <c r="A686" s="2" t="s">
        <v>1057</v>
      </c>
      <c r="B686" s="49">
        <v>81</v>
      </c>
      <c r="C686" s="49">
        <v>36</v>
      </c>
      <c r="D686" s="49">
        <v>45</v>
      </c>
      <c r="E686" s="49">
        <v>0</v>
      </c>
    </row>
    <row r="687" spans="1:5" x14ac:dyDescent="0.2">
      <c r="A687" s="2" t="s">
        <v>1147</v>
      </c>
      <c r="B687" s="49">
        <v>88</v>
      </c>
      <c r="C687" s="49">
        <v>41</v>
      </c>
      <c r="D687" s="49">
        <v>47</v>
      </c>
      <c r="E687" s="49">
        <v>0</v>
      </c>
    </row>
    <row r="688" spans="1:5" x14ac:dyDescent="0.2">
      <c r="A688" s="2" t="s">
        <v>1118</v>
      </c>
      <c r="B688" s="49">
        <v>213</v>
      </c>
      <c r="C688" s="49">
        <v>117</v>
      </c>
      <c r="D688" s="49">
        <v>96</v>
      </c>
      <c r="E688" s="49">
        <v>0</v>
      </c>
    </row>
    <row r="689" spans="1:5" x14ac:dyDescent="0.2">
      <c r="A689" s="2" t="s">
        <v>1119</v>
      </c>
      <c r="B689" s="49">
        <v>97</v>
      </c>
      <c r="C689" s="49">
        <v>49</v>
      </c>
      <c r="D689" s="49">
        <v>48</v>
      </c>
      <c r="E689" s="49">
        <v>0</v>
      </c>
    </row>
    <row r="690" spans="1:5" x14ac:dyDescent="0.2">
      <c r="A690" s="2" t="s">
        <v>1058</v>
      </c>
      <c r="B690" s="49">
        <v>14</v>
      </c>
      <c r="C690" s="49">
        <v>5</v>
      </c>
      <c r="D690" s="49">
        <v>9</v>
      </c>
      <c r="E690" s="49">
        <v>0</v>
      </c>
    </row>
    <row r="691" spans="1:5" x14ac:dyDescent="0.2">
      <c r="A691" s="2" t="s">
        <v>1059</v>
      </c>
      <c r="B691" s="49">
        <v>9</v>
      </c>
      <c r="C691" s="49">
        <v>4</v>
      </c>
      <c r="D691" s="49">
        <v>5</v>
      </c>
      <c r="E691" s="49">
        <v>0</v>
      </c>
    </row>
    <row r="692" spans="1:5" x14ac:dyDescent="0.2">
      <c r="A692" s="2" t="s">
        <v>1174</v>
      </c>
      <c r="B692" s="49">
        <v>367</v>
      </c>
      <c r="C692" s="49">
        <v>192</v>
      </c>
      <c r="D692" s="49">
        <v>175</v>
      </c>
      <c r="E692" s="49">
        <v>0</v>
      </c>
    </row>
    <row r="693" spans="1:5" x14ac:dyDescent="0.2">
      <c r="A693" s="2" t="s">
        <v>1060</v>
      </c>
      <c r="B693" s="49">
        <v>26</v>
      </c>
      <c r="C693" s="49">
        <v>3</v>
      </c>
      <c r="D693" s="49">
        <v>23</v>
      </c>
      <c r="E693" s="49">
        <v>0</v>
      </c>
    </row>
    <row r="694" spans="1:5" x14ac:dyDescent="0.2">
      <c r="A694" s="2" t="s">
        <v>1061</v>
      </c>
      <c r="B694" s="49">
        <v>294</v>
      </c>
      <c r="C694" s="49">
        <v>159</v>
      </c>
      <c r="D694" s="49">
        <v>135</v>
      </c>
      <c r="E694" s="49">
        <v>0</v>
      </c>
    </row>
    <row r="695" spans="1:5" x14ac:dyDescent="0.2">
      <c r="A695" s="2" t="s">
        <v>1148</v>
      </c>
      <c r="B695" s="49">
        <v>319</v>
      </c>
      <c r="C695" s="49">
        <v>176</v>
      </c>
      <c r="D695" s="49">
        <v>143</v>
      </c>
      <c r="E695" s="49">
        <v>0</v>
      </c>
    </row>
    <row r="696" spans="1:5" x14ac:dyDescent="0.2">
      <c r="A696" s="2" t="s">
        <v>1062</v>
      </c>
      <c r="B696" s="49">
        <v>27</v>
      </c>
      <c r="C696" s="49">
        <v>16</v>
      </c>
      <c r="D696" s="49">
        <v>11</v>
      </c>
      <c r="E696" s="49">
        <v>0</v>
      </c>
    </row>
    <row r="697" spans="1:5" x14ac:dyDescent="0.2">
      <c r="A697" s="2" t="s">
        <v>1063</v>
      </c>
      <c r="B697" s="49">
        <v>8</v>
      </c>
      <c r="C697" s="47"/>
      <c r="D697" s="49">
        <v>8</v>
      </c>
      <c r="E697" s="49">
        <v>0</v>
      </c>
    </row>
    <row r="698" spans="1:5" x14ac:dyDescent="0.2">
      <c r="A698" s="2" t="s">
        <v>1149</v>
      </c>
      <c r="B698" s="49">
        <v>30</v>
      </c>
      <c r="C698" s="49">
        <v>3</v>
      </c>
      <c r="D698" s="49">
        <v>27</v>
      </c>
      <c r="E698" s="49">
        <v>0</v>
      </c>
    </row>
    <row r="699" spans="1:5" x14ac:dyDescent="0.2">
      <c r="A699" s="2" t="s">
        <v>1120</v>
      </c>
      <c r="B699" s="49">
        <v>323</v>
      </c>
      <c r="C699" s="49">
        <v>176</v>
      </c>
      <c r="D699" s="49">
        <v>147</v>
      </c>
      <c r="E699" s="49">
        <v>0</v>
      </c>
    </row>
    <row r="700" spans="1:5" x14ac:dyDescent="0.2">
      <c r="A700" s="2" t="s">
        <v>1121</v>
      </c>
      <c r="B700" s="49">
        <v>53</v>
      </c>
      <c r="C700" s="49">
        <v>19</v>
      </c>
      <c r="D700" s="49">
        <v>34</v>
      </c>
      <c r="E700" s="49">
        <v>0</v>
      </c>
    </row>
    <row r="701" spans="1:5" x14ac:dyDescent="0.2">
      <c r="A701" s="2" t="s">
        <v>1064</v>
      </c>
      <c r="B701" s="49">
        <v>17</v>
      </c>
      <c r="C701" s="49">
        <v>14</v>
      </c>
      <c r="D701" s="49">
        <v>3</v>
      </c>
      <c r="E701" s="49">
        <v>0</v>
      </c>
    </row>
    <row r="702" spans="1:5" x14ac:dyDescent="0.2">
      <c r="A702" s="2" t="s">
        <v>996</v>
      </c>
      <c r="B702" s="49">
        <v>17</v>
      </c>
      <c r="C702" s="49">
        <v>12</v>
      </c>
      <c r="D702" s="49">
        <v>5</v>
      </c>
      <c r="E702" s="49">
        <v>0</v>
      </c>
    </row>
    <row r="703" spans="1:5" x14ac:dyDescent="0.2">
      <c r="A703" s="2" t="s">
        <v>1023</v>
      </c>
      <c r="B703" s="49">
        <v>1002</v>
      </c>
      <c r="C703" s="49">
        <v>513</v>
      </c>
      <c r="D703" s="49">
        <v>489</v>
      </c>
      <c r="E703" s="49">
        <v>0</v>
      </c>
    </row>
    <row r="704" spans="1:5" x14ac:dyDescent="0.2">
      <c r="A704" s="2" t="s">
        <v>997</v>
      </c>
      <c r="B704" s="49">
        <v>224</v>
      </c>
      <c r="C704" s="49">
        <v>86</v>
      </c>
      <c r="D704" s="49">
        <v>138</v>
      </c>
      <c r="E704" s="49">
        <v>0</v>
      </c>
    </row>
    <row r="705" spans="1:5" x14ac:dyDescent="0.2">
      <c r="A705" s="2" t="s">
        <v>998</v>
      </c>
      <c r="B705" s="49">
        <v>584</v>
      </c>
      <c r="C705" s="49">
        <v>339</v>
      </c>
      <c r="D705" s="49">
        <v>245</v>
      </c>
      <c r="E705" s="49">
        <v>0</v>
      </c>
    </row>
    <row r="706" spans="1:5" x14ac:dyDescent="0.2">
      <c r="A706" s="2" t="s">
        <v>1018</v>
      </c>
      <c r="B706" s="49">
        <v>654</v>
      </c>
      <c r="C706" s="49">
        <v>365</v>
      </c>
      <c r="D706" s="49">
        <v>289</v>
      </c>
      <c r="E706" s="49">
        <v>0</v>
      </c>
    </row>
    <row r="707" spans="1:5" x14ac:dyDescent="0.2">
      <c r="A707" s="2" t="s">
        <v>999</v>
      </c>
      <c r="B707" s="49">
        <v>153</v>
      </c>
      <c r="C707" s="49">
        <v>76</v>
      </c>
      <c r="D707" s="49">
        <v>77</v>
      </c>
      <c r="E707" s="49">
        <v>0</v>
      </c>
    </row>
    <row r="708" spans="1:5" x14ac:dyDescent="0.2">
      <c r="A708" s="2" t="s">
        <v>1000</v>
      </c>
      <c r="B708" s="49">
        <v>227</v>
      </c>
      <c r="C708" s="49">
        <v>87</v>
      </c>
      <c r="D708" s="49">
        <v>140</v>
      </c>
      <c r="E708" s="49">
        <v>0</v>
      </c>
    </row>
    <row r="709" spans="1:5" x14ac:dyDescent="0.2">
      <c r="A709" s="2" t="s">
        <v>1019</v>
      </c>
      <c r="B709" s="49">
        <v>251</v>
      </c>
      <c r="C709" s="49">
        <v>96</v>
      </c>
      <c r="D709" s="49">
        <v>155</v>
      </c>
      <c r="E709" s="49">
        <v>0</v>
      </c>
    </row>
    <row r="710" spans="1:5" x14ac:dyDescent="0.2">
      <c r="A710" s="2" t="s">
        <v>1011</v>
      </c>
      <c r="B710" s="49">
        <v>869</v>
      </c>
      <c r="C710" s="49">
        <v>448</v>
      </c>
      <c r="D710" s="49">
        <v>421</v>
      </c>
      <c r="E710" s="49">
        <v>0</v>
      </c>
    </row>
    <row r="711" spans="1:5" x14ac:dyDescent="0.2">
      <c r="A711" s="2" t="s">
        <v>1012</v>
      </c>
      <c r="B711" s="49">
        <v>369</v>
      </c>
      <c r="C711" s="49">
        <v>157</v>
      </c>
      <c r="D711" s="49">
        <v>212</v>
      </c>
      <c r="E711" s="49">
        <v>0</v>
      </c>
    </row>
    <row r="712" spans="1:5" x14ac:dyDescent="0.2">
      <c r="A712" s="2" t="s">
        <v>1001</v>
      </c>
      <c r="B712" s="49">
        <v>56</v>
      </c>
      <c r="C712" s="49">
        <v>17</v>
      </c>
      <c r="D712" s="49">
        <v>39</v>
      </c>
      <c r="E712" s="49">
        <v>0</v>
      </c>
    </row>
    <row r="713" spans="1:5" x14ac:dyDescent="0.2">
      <c r="A713" s="2" t="s">
        <v>1065</v>
      </c>
      <c r="B713" s="49">
        <v>6</v>
      </c>
      <c r="C713" s="49">
        <v>5</v>
      </c>
      <c r="D713" s="49">
        <v>1</v>
      </c>
      <c r="E713" s="49">
        <v>0</v>
      </c>
    </row>
    <row r="714" spans="1:5" x14ac:dyDescent="0.2">
      <c r="A714" s="2" t="s">
        <v>1175</v>
      </c>
      <c r="B714" s="49">
        <v>379</v>
      </c>
      <c r="C714" s="49">
        <v>197</v>
      </c>
      <c r="D714" s="49">
        <v>182</v>
      </c>
      <c r="E714" s="49">
        <v>0</v>
      </c>
    </row>
    <row r="715" spans="1:5" x14ac:dyDescent="0.2">
      <c r="A715" s="2" t="s">
        <v>1066</v>
      </c>
      <c r="B715" s="49">
        <v>75</v>
      </c>
      <c r="C715" s="49">
        <v>20</v>
      </c>
      <c r="D715" s="49">
        <v>55</v>
      </c>
      <c r="E715" s="49">
        <v>0</v>
      </c>
    </row>
    <row r="716" spans="1:5" x14ac:dyDescent="0.2">
      <c r="A716" s="2" t="s">
        <v>1067</v>
      </c>
      <c r="B716" s="49">
        <v>261</v>
      </c>
      <c r="C716" s="49">
        <v>148</v>
      </c>
      <c r="D716" s="49">
        <v>113</v>
      </c>
      <c r="E716" s="49">
        <v>0</v>
      </c>
    </row>
    <row r="717" spans="1:5" x14ac:dyDescent="0.2">
      <c r="A717" s="2" t="s">
        <v>1150</v>
      </c>
      <c r="B717" s="49">
        <v>280</v>
      </c>
      <c r="C717" s="49">
        <v>156</v>
      </c>
      <c r="D717" s="49">
        <v>124</v>
      </c>
      <c r="E717" s="49">
        <v>0</v>
      </c>
    </row>
    <row r="718" spans="1:5" x14ac:dyDescent="0.2">
      <c r="A718" s="2" t="s">
        <v>1068</v>
      </c>
      <c r="B718" s="49">
        <v>30</v>
      </c>
      <c r="C718" s="49">
        <v>23</v>
      </c>
      <c r="D718" s="49">
        <v>7</v>
      </c>
      <c r="E718" s="49">
        <v>0</v>
      </c>
    </row>
    <row r="719" spans="1:5" x14ac:dyDescent="0.2">
      <c r="A719" s="2" t="s">
        <v>1069</v>
      </c>
      <c r="B719" s="49">
        <v>73</v>
      </c>
      <c r="C719" s="49">
        <v>22</v>
      </c>
      <c r="D719" s="49">
        <v>51</v>
      </c>
      <c r="E719" s="49">
        <v>0</v>
      </c>
    </row>
    <row r="720" spans="1:5" x14ac:dyDescent="0.2">
      <c r="A720" s="2" t="s">
        <v>1151</v>
      </c>
      <c r="B720" s="49">
        <v>83</v>
      </c>
      <c r="C720" s="49">
        <v>24</v>
      </c>
      <c r="D720" s="49">
        <v>59</v>
      </c>
      <c r="E720" s="49">
        <v>0</v>
      </c>
    </row>
    <row r="721" spans="1:5" x14ac:dyDescent="0.2">
      <c r="A721" s="2" t="s">
        <v>1122</v>
      </c>
      <c r="B721" s="49">
        <v>346</v>
      </c>
      <c r="C721" s="49">
        <v>177</v>
      </c>
      <c r="D721" s="49">
        <v>169</v>
      </c>
      <c r="E721" s="49">
        <v>0</v>
      </c>
    </row>
    <row r="722" spans="1:5" x14ac:dyDescent="0.2">
      <c r="A722" s="2" t="s">
        <v>1123</v>
      </c>
      <c r="B722" s="49">
        <v>104</v>
      </c>
      <c r="C722" s="49">
        <v>42</v>
      </c>
      <c r="D722" s="49">
        <v>62</v>
      </c>
      <c r="E722" s="49">
        <v>0</v>
      </c>
    </row>
    <row r="723" spans="1:5" x14ac:dyDescent="0.2">
      <c r="A723" s="2" t="s">
        <v>1070</v>
      </c>
      <c r="B723" s="49">
        <v>15</v>
      </c>
      <c r="C723" s="49">
        <v>5</v>
      </c>
      <c r="D723" s="49">
        <v>10</v>
      </c>
      <c r="E723" s="49">
        <v>0</v>
      </c>
    </row>
    <row r="724" spans="1:5" x14ac:dyDescent="0.2">
      <c r="A724" s="2" t="s">
        <v>1024</v>
      </c>
      <c r="B724" s="49">
        <v>15</v>
      </c>
      <c r="C724" s="49">
        <v>10</v>
      </c>
      <c r="D724" s="49">
        <v>5</v>
      </c>
      <c r="E724" s="49">
        <v>0</v>
      </c>
    </row>
    <row r="725" spans="1:5" x14ac:dyDescent="0.2">
      <c r="A725" s="2" t="s">
        <v>1002</v>
      </c>
      <c r="B725" s="49">
        <v>15</v>
      </c>
      <c r="C725" s="49">
        <v>10</v>
      </c>
      <c r="D725" s="49">
        <v>5</v>
      </c>
      <c r="E725" s="49">
        <v>0</v>
      </c>
    </row>
    <row r="726" spans="1:5" x14ac:dyDescent="0.2">
      <c r="A726" s="2" t="s">
        <v>1013</v>
      </c>
      <c r="B726" s="49">
        <v>15</v>
      </c>
      <c r="C726" s="49">
        <v>10</v>
      </c>
      <c r="D726" s="49">
        <v>5</v>
      </c>
      <c r="E726" s="49">
        <v>0</v>
      </c>
    </row>
    <row r="727" spans="1:5" x14ac:dyDescent="0.2">
      <c r="A727" s="2" t="s">
        <v>1183</v>
      </c>
      <c r="B727" s="49">
        <v>57</v>
      </c>
      <c r="C727" s="49">
        <v>31</v>
      </c>
      <c r="D727" s="49">
        <v>26</v>
      </c>
      <c r="E727" s="49">
        <v>0</v>
      </c>
    </row>
    <row r="728" spans="1:5" x14ac:dyDescent="0.2">
      <c r="A728" s="2" t="s">
        <v>1193</v>
      </c>
      <c r="B728" s="49">
        <v>3519</v>
      </c>
      <c r="C728" s="49">
        <v>1840</v>
      </c>
      <c r="D728" s="49">
        <v>1679</v>
      </c>
      <c r="E728" s="49">
        <v>0</v>
      </c>
    </row>
    <row r="729" spans="1:5" x14ac:dyDescent="0.2">
      <c r="A729" s="2" t="s">
        <v>1184</v>
      </c>
      <c r="B729" s="49">
        <v>463</v>
      </c>
      <c r="C729" s="49">
        <v>163</v>
      </c>
      <c r="D729" s="49">
        <v>300</v>
      </c>
      <c r="E729" s="49">
        <v>0</v>
      </c>
    </row>
    <row r="730" spans="1:5" x14ac:dyDescent="0.2">
      <c r="A730" s="2" t="s">
        <v>1185</v>
      </c>
      <c r="B730" s="49">
        <v>2520</v>
      </c>
      <c r="C730" s="49">
        <v>1427</v>
      </c>
      <c r="D730" s="49">
        <v>1093</v>
      </c>
      <c r="E730" s="49">
        <v>0</v>
      </c>
    </row>
    <row r="731" spans="1:5" x14ac:dyDescent="0.2">
      <c r="A731" s="2" t="s">
        <v>1191</v>
      </c>
      <c r="B731" s="49">
        <v>2736</v>
      </c>
      <c r="C731" s="49">
        <v>1522</v>
      </c>
      <c r="D731" s="49">
        <v>1214</v>
      </c>
      <c r="E731" s="49">
        <v>0</v>
      </c>
    </row>
    <row r="732" spans="1:5" x14ac:dyDescent="0.2">
      <c r="A732" s="2" t="s">
        <v>1186</v>
      </c>
      <c r="B732" s="49">
        <v>427</v>
      </c>
      <c r="C732" s="49">
        <v>204</v>
      </c>
      <c r="D732" s="49">
        <v>223</v>
      </c>
      <c r="E732" s="49">
        <v>0</v>
      </c>
    </row>
    <row r="733" spans="1:5" x14ac:dyDescent="0.2">
      <c r="A733" s="2" t="s">
        <v>1187</v>
      </c>
      <c r="B733" s="49">
        <v>444</v>
      </c>
      <c r="C733" s="49">
        <v>153</v>
      </c>
      <c r="D733" s="49">
        <v>291</v>
      </c>
      <c r="E733" s="49">
        <v>0</v>
      </c>
    </row>
    <row r="734" spans="1:5" x14ac:dyDescent="0.2">
      <c r="A734" s="2" t="s">
        <v>1192</v>
      </c>
      <c r="B734" s="49">
        <v>550</v>
      </c>
      <c r="C734" s="49">
        <v>190</v>
      </c>
      <c r="D734" s="49">
        <v>360</v>
      </c>
      <c r="E734" s="49">
        <v>0</v>
      </c>
    </row>
    <row r="735" spans="1:5" x14ac:dyDescent="0.2">
      <c r="A735" s="2" t="s">
        <v>1189</v>
      </c>
      <c r="B735" s="49">
        <v>3144</v>
      </c>
      <c r="C735" s="49">
        <v>1664</v>
      </c>
      <c r="D735" s="49">
        <v>1480</v>
      </c>
      <c r="E735" s="49">
        <v>0</v>
      </c>
    </row>
    <row r="736" spans="1:5" x14ac:dyDescent="0.2">
      <c r="A736" s="2" t="s">
        <v>1190</v>
      </c>
      <c r="B736" s="49">
        <v>879</v>
      </c>
      <c r="C736" s="49">
        <v>361</v>
      </c>
      <c r="D736" s="49">
        <v>518</v>
      </c>
      <c r="E736" s="49">
        <v>0</v>
      </c>
    </row>
    <row r="737" spans="1:5" x14ac:dyDescent="0.2">
      <c r="A737" s="2" t="s">
        <v>1188</v>
      </c>
      <c r="B737" s="49">
        <v>176</v>
      </c>
      <c r="C737" s="49">
        <v>72</v>
      </c>
      <c r="D737" s="49">
        <v>104</v>
      </c>
      <c r="E737" s="49">
        <v>0</v>
      </c>
    </row>
    <row r="738" spans="1:5" x14ac:dyDescent="0.2">
      <c r="A738" s="2" t="s">
        <v>1176</v>
      </c>
      <c r="B738" s="49">
        <v>16</v>
      </c>
      <c r="C738" s="49">
        <v>10</v>
      </c>
      <c r="D738" s="49">
        <v>6</v>
      </c>
      <c r="E738" s="49">
        <v>0</v>
      </c>
    </row>
    <row r="739" spans="1:5" x14ac:dyDescent="0.2">
      <c r="A739" s="2" t="s">
        <v>1071</v>
      </c>
      <c r="B739" s="49">
        <v>10</v>
      </c>
      <c r="C739" s="49">
        <v>5</v>
      </c>
      <c r="D739" s="49">
        <v>5</v>
      </c>
      <c r="E739" s="49">
        <v>0</v>
      </c>
    </row>
    <row r="740" spans="1:5" x14ac:dyDescent="0.2">
      <c r="A740" s="2" t="s">
        <v>1072</v>
      </c>
      <c r="B740" s="49">
        <v>4</v>
      </c>
      <c r="C740" s="49">
        <v>3</v>
      </c>
      <c r="D740" s="49">
        <v>1</v>
      </c>
      <c r="E740" s="49">
        <v>0</v>
      </c>
    </row>
    <row r="741" spans="1:5" x14ac:dyDescent="0.2">
      <c r="A741" s="2" t="s">
        <v>1152</v>
      </c>
      <c r="B741" s="49">
        <v>4</v>
      </c>
      <c r="C741" s="49">
        <v>3</v>
      </c>
      <c r="D741" s="49">
        <v>1</v>
      </c>
      <c r="E741" s="49">
        <v>0</v>
      </c>
    </row>
    <row r="742" spans="1:5" x14ac:dyDescent="0.2">
      <c r="A742" s="2" t="s">
        <v>1073</v>
      </c>
      <c r="B742" s="49">
        <v>2</v>
      </c>
      <c r="C742" s="49">
        <v>2</v>
      </c>
      <c r="D742" s="47"/>
      <c r="E742" s="49">
        <v>0</v>
      </c>
    </row>
    <row r="743" spans="1:5" x14ac:dyDescent="0.2">
      <c r="A743" s="2" t="s">
        <v>1074</v>
      </c>
      <c r="B743" s="49">
        <v>12</v>
      </c>
      <c r="C743" s="49">
        <v>7</v>
      </c>
      <c r="D743" s="49">
        <v>5</v>
      </c>
      <c r="E743" s="49">
        <v>0</v>
      </c>
    </row>
    <row r="744" spans="1:5" x14ac:dyDescent="0.2">
      <c r="A744" s="2" t="s">
        <v>1153</v>
      </c>
      <c r="B744" s="49">
        <v>12</v>
      </c>
      <c r="C744" s="49">
        <v>7</v>
      </c>
      <c r="D744" s="49">
        <v>5</v>
      </c>
      <c r="E744" s="49">
        <v>0</v>
      </c>
    </row>
    <row r="745" spans="1:5" x14ac:dyDescent="0.2">
      <c r="A745" s="2" t="s">
        <v>1124</v>
      </c>
      <c r="B745" s="49">
        <v>16</v>
      </c>
      <c r="C745" s="49">
        <v>10</v>
      </c>
      <c r="D745" s="49">
        <v>6</v>
      </c>
      <c r="E745" s="49">
        <v>0</v>
      </c>
    </row>
    <row r="746" spans="1:5" x14ac:dyDescent="0.2">
      <c r="A746" s="2" t="s">
        <v>1125</v>
      </c>
      <c r="B746" s="49">
        <v>12</v>
      </c>
      <c r="C746" s="49">
        <v>7</v>
      </c>
      <c r="D746" s="49">
        <v>5</v>
      </c>
      <c r="E746" s="49">
        <v>0</v>
      </c>
    </row>
    <row r="747" spans="1:5" x14ac:dyDescent="0.2">
      <c r="A747" s="2" t="s">
        <v>1075</v>
      </c>
      <c r="B747" s="49">
        <v>5</v>
      </c>
      <c r="C747" s="49">
        <v>3</v>
      </c>
      <c r="D747" s="49">
        <v>2</v>
      </c>
      <c r="E747" s="49">
        <v>0</v>
      </c>
    </row>
    <row r="748" spans="1:5" x14ac:dyDescent="0.2">
      <c r="A748" s="2" t="s">
        <v>1177</v>
      </c>
      <c r="B748" s="49">
        <v>599</v>
      </c>
      <c r="C748" s="49">
        <v>308</v>
      </c>
      <c r="D748" s="49">
        <v>291</v>
      </c>
      <c r="E748" s="49">
        <v>0</v>
      </c>
    </row>
    <row r="749" spans="1:5" x14ac:dyDescent="0.2">
      <c r="A749" s="2" t="s">
        <v>1076</v>
      </c>
      <c r="B749" s="49">
        <v>53</v>
      </c>
      <c r="C749" s="49">
        <v>16</v>
      </c>
      <c r="D749" s="49">
        <v>37</v>
      </c>
      <c r="E749" s="49">
        <v>0</v>
      </c>
    </row>
    <row r="750" spans="1:5" x14ac:dyDescent="0.2">
      <c r="A750" s="2" t="s">
        <v>1077</v>
      </c>
      <c r="B750" s="49">
        <v>464</v>
      </c>
      <c r="C750" s="49">
        <v>258</v>
      </c>
      <c r="D750" s="49">
        <v>206</v>
      </c>
      <c r="E750" s="49">
        <v>0</v>
      </c>
    </row>
    <row r="751" spans="1:5" x14ac:dyDescent="0.2">
      <c r="A751" s="2" t="s">
        <v>1154</v>
      </c>
      <c r="B751" s="49">
        <v>499</v>
      </c>
      <c r="C751" s="49">
        <v>272</v>
      </c>
      <c r="D751" s="49">
        <v>227</v>
      </c>
      <c r="E751" s="49">
        <v>0</v>
      </c>
    </row>
    <row r="752" spans="1:5" x14ac:dyDescent="0.2">
      <c r="A752" s="2" t="s">
        <v>1078</v>
      </c>
      <c r="B752" s="49">
        <v>52</v>
      </c>
      <c r="C752" s="49">
        <v>25</v>
      </c>
      <c r="D752" s="49">
        <v>27</v>
      </c>
      <c r="E752" s="49">
        <v>0</v>
      </c>
    </row>
    <row r="753" spans="1:5" x14ac:dyDescent="0.2">
      <c r="A753" s="2" t="s">
        <v>1079</v>
      </c>
      <c r="B753" s="49">
        <v>51</v>
      </c>
      <c r="C753" s="49">
        <v>14</v>
      </c>
      <c r="D753" s="49">
        <v>37</v>
      </c>
      <c r="E753" s="49">
        <v>0</v>
      </c>
    </row>
    <row r="754" spans="1:5" x14ac:dyDescent="0.2">
      <c r="A754" s="2" t="s">
        <v>1155</v>
      </c>
      <c r="B754" s="49">
        <v>67</v>
      </c>
      <c r="C754" s="49">
        <v>21</v>
      </c>
      <c r="D754" s="49">
        <v>46</v>
      </c>
      <c r="E754" s="49">
        <v>0</v>
      </c>
    </row>
    <row r="755" spans="1:5" x14ac:dyDescent="0.2">
      <c r="A755" s="2" t="s">
        <v>1126</v>
      </c>
      <c r="B755" s="49">
        <v>547</v>
      </c>
      <c r="C755" s="49">
        <v>284</v>
      </c>
      <c r="D755" s="49">
        <v>263</v>
      </c>
      <c r="E755" s="49">
        <v>0</v>
      </c>
    </row>
    <row r="756" spans="1:5" x14ac:dyDescent="0.2">
      <c r="A756" s="2" t="s">
        <v>1127</v>
      </c>
      <c r="B756" s="49">
        <v>105</v>
      </c>
      <c r="C756" s="49">
        <v>41</v>
      </c>
      <c r="D756" s="49">
        <v>64</v>
      </c>
      <c r="E756" s="49">
        <v>0</v>
      </c>
    </row>
    <row r="757" spans="1:5" x14ac:dyDescent="0.2">
      <c r="A757" s="2" t="s">
        <v>1080</v>
      </c>
      <c r="B757" s="49">
        <v>31</v>
      </c>
      <c r="C757" s="49">
        <v>11</v>
      </c>
      <c r="D757" s="49">
        <v>20</v>
      </c>
      <c r="E757" s="49">
        <v>0</v>
      </c>
    </row>
    <row r="758" spans="1:5" x14ac:dyDescent="0.2">
      <c r="A758" s="2" t="s">
        <v>1081</v>
      </c>
      <c r="B758" s="49">
        <v>5</v>
      </c>
      <c r="C758" s="49">
        <v>3</v>
      </c>
      <c r="D758" s="49">
        <v>2</v>
      </c>
      <c r="E758" s="49">
        <v>0</v>
      </c>
    </row>
    <row r="759" spans="1:5" x14ac:dyDescent="0.2">
      <c r="A759" s="2" t="s">
        <v>1178</v>
      </c>
      <c r="B759" s="49">
        <v>355</v>
      </c>
      <c r="C759" s="49">
        <v>168</v>
      </c>
      <c r="D759" s="49">
        <v>187</v>
      </c>
      <c r="E759" s="49">
        <v>0</v>
      </c>
    </row>
    <row r="760" spans="1:5" x14ac:dyDescent="0.2">
      <c r="A760" s="2" t="s">
        <v>1082</v>
      </c>
      <c r="B760" s="49">
        <v>36</v>
      </c>
      <c r="C760" s="49">
        <v>10</v>
      </c>
      <c r="D760" s="49">
        <v>26</v>
      </c>
      <c r="E760" s="49">
        <v>0</v>
      </c>
    </row>
    <row r="761" spans="1:5" x14ac:dyDescent="0.2">
      <c r="A761" s="2" t="s">
        <v>1083</v>
      </c>
      <c r="B761" s="49">
        <v>204</v>
      </c>
      <c r="C761" s="49">
        <v>114</v>
      </c>
      <c r="D761" s="49">
        <v>90</v>
      </c>
      <c r="E761" s="49">
        <v>0</v>
      </c>
    </row>
    <row r="762" spans="1:5" x14ac:dyDescent="0.2">
      <c r="A762" s="2" t="s">
        <v>1156</v>
      </c>
      <c r="B762" s="49">
        <v>234</v>
      </c>
      <c r="C762" s="49">
        <v>123</v>
      </c>
      <c r="D762" s="49">
        <v>111</v>
      </c>
      <c r="E762" s="49">
        <v>0</v>
      </c>
    </row>
    <row r="763" spans="1:5" x14ac:dyDescent="0.2">
      <c r="A763" s="2" t="s">
        <v>1084</v>
      </c>
      <c r="B763" s="49">
        <v>100</v>
      </c>
      <c r="C763" s="49">
        <v>41</v>
      </c>
      <c r="D763" s="49">
        <v>59</v>
      </c>
      <c r="E763" s="49">
        <v>0</v>
      </c>
    </row>
    <row r="764" spans="1:5" x14ac:dyDescent="0.2">
      <c r="A764" s="2" t="s">
        <v>1085</v>
      </c>
      <c r="B764" s="49">
        <v>35</v>
      </c>
      <c r="C764" s="49">
        <v>8</v>
      </c>
      <c r="D764" s="49">
        <v>27</v>
      </c>
      <c r="E764" s="49">
        <v>0</v>
      </c>
    </row>
    <row r="765" spans="1:5" x14ac:dyDescent="0.2">
      <c r="A765" s="2" t="s">
        <v>1157</v>
      </c>
      <c r="B765" s="49">
        <v>42</v>
      </c>
      <c r="C765" s="49">
        <v>10</v>
      </c>
      <c r="D765" s="49">
        <v>32</v>
      </c>
      <c r="E765" s="49">
        <v>0</v>
      </c>
    </row>
    <row r="766" spans="1:5" x14ac:dyDescent="0.2">
      <c r="A766" s="2" t="s">
        <v>1128</v>
      </c>
      <c r="B766" s="49">
        <v>267</v>
      </c>
      <c r="C766" s="49">
        <v>130</v>
      </c>
      <c r="D766" s="49">
        <v>137</v>
      </c>
      <c r="E766" s="49">
        <v>0</v>
      </c>
    </row>
    <row r="767" spans="1:5" x14ac:dyDescent="0.2">
      <c r="A767" s="2" t="s">
        <v>1129</v>
      </c>
      <c r="B767" s="49">
        <v>135</v>
      </c>
      <c r="C767" s="49">
        <v>50</v>
      </c>
      <c r="D767" s="49">
        <v>85</v>
      </c>
      <c r="E767" s="49">
        <v>0</v>
      </c>
    </row>
    <row r="768" spans="1:5" x14ac:dyDescent="0.2">
      <c r="A768" s="2" t="s">
        <v>1086</v>
      </c>
      <c r="B768" s="49">
        <v>25</v>
      </c>
      <c r="C768" s="49">
        <v>6</v>
      </c>
      <c r="D768" s="49">
        <v>19</v>
      </c>
      <c r="E768" s="49">
        <v>0</v>
      </c>
    </row>
    <row r="769" spans="1:5" x14ac:dyDescent="0.2">
      <c r="A769" s="2" t="s">
        <v>1087</v>
      </c>
      <c r="B769" s="49">
        <v>6</v>
      </c>
      <c r="C769" s="49">
        <v>5</v>
      </c>
      <c r="D769" s="49">
        <v>1</v>
      </c>
      <c r="E769" s="49">
        <v>0</v>
      </c>
    </row>
    <row r="770" spans="1:5" x14ac:dyDescent="0.2">
      <c r="A770" s="2" t="s">
        <v>1179</v>
      </c>
      <c r="B770" s="49">
        <v>172</v>
      </c>
      <c r="C770" s="49">
        <v>96</v>
      </c>
      <c r="D770" s="49">
        <v>76</v>
      </c>
      <c r="E770" s="49">
        <v>0</v>
      </c>
    </row>
    <row r="771" spans="1:5" x14ac:dyDescent="0.2">
      <c r="A771" s="2" t="s">
        <v>1088</v>
      </c>
      <c r="B771" s="49">
        <v>13</v>
      </c>
      <c r="C771" s="49">
        <v>7</v>
      </c>
      <c r="D771" s="49">
        <v>6</v>
      </c>
      <c r="E771" s="49">
        <v>0</v>
      </c>
    </row>
    <row r="772" spans="1:5" x14ac:dyDescent="0.2">
      <c r="A772" s="2" t="s">
        <v>1089</v>
      </c>
      <c r="B772" s="49">
        <v>130</v>
      </c>
      <c r="C772" s="49">
        <v>76</v>
      </c>
      <c r="D772" s="49">
        <v>54</v>
      </c>
      <c r="E772" s="49">
        <v>0</v>
      </c>
    </row>
    <row r="773" spans="1:5" x14ac:dyDescent="0.2">
      <c r="A773" s="2" t="s">
        <v>1158</v>
      </c>
      <c r="B773" s="49">
        <v>147</v>
      </c>
      <c r="C773" s="49">
        <v>85</v>
      </c>
      <c r="D773" s="49">
        <v>62</v>
      </c>
      <c r="E773" s="49">
        <v>0</v>
      </c>
    </row>
    <row r="774" spans="1:5" x14ac:dyDescent="0.2">
      <c r="A774" s="2" t="s">
        <v>1090</v>
      </c>
      <c r="B774" s="49">
        <v>12</v>
      </c>
      <c r="C774" s="49">
        <v>4</v>
      </c>
      <c r="D774" s="49">
        <v>8</v>
      </c>
      <c r="E774" s="49">
        <v>0</v>
      </c>
    </row>
    <row r="775" spans="1:5" x14ac:dyDescent="0.2">
      <c r="A775" s="2" t="s">
        <v>1091</v>
      </c>
      <c r="B775" s="49">
        <v>10</v>
      </c>
      <c r="C775" s="49">
        <v>4</v>
      </c>
      <c r="D775" s="49">
        <v>6</v>
      </c>
      <c r="E775" s="49">
        <v>0</v>
      </c>
    </row>
    <row r="776" spans="1:5" x14ac:dyDescent="0.2">
      <c r="A776" s="2" t="s">
        <v>1159</v>
      </c>
      <c r="B776" s="49">
        <v>14</v>
      </c>
      <c r="C776" s="49">
        <v>7</v>
      </c>
      <c r="D776" s="49">
        <v>7</v>
      </c>
      <c r="E776" s="49">
        <v>0</v>
      </c>
    </row>
    <row r="777" spans="1:5" x14ac:dyDescent="0.2">
      <c r="A777" s="2" t="s">
        <v>1130</v>
      </c>
      <c r="B777" s="49">
        <v>157</v>
      </c>
      <c r="C777" s="49">
        <v>89</v>
      </c>
      <c r="D777" s="49">
        <v>68</v>
      </c>
      <c r="E777" s="49">
        <v>0</v>
      </c>
    </row>
    <row r="778" spans="1:5" x14ac:dyDescent="0.2">
      <c r="A778" s="2" t="s">
        <v>1131</v>
      </c>
      <c r="B778" s="49">
        <v>25</v>
      </c>
      <c r="C778" s="49">
        <v>11</v>
      </c>
      <c r="D778" s="49">
        <v>14</v>
      </c>
      <c r="E778" s="49">
        <v>0</v>
      </c>
    </row>
    <row r="779" spans="1:5" x14ac:dyDescent="0.2">
      <c r="A779" s="2" t="s">
        <v>1092</v>
      </c>
      <c r="B779" s="49">
        <v>12</v>
      </c>
      <c r="C779" s="49">
        <v>5</v>
      </c>
      <c r="D779" s="49">
        <v>7</v>
      </c>
      <c r="E779" s="49">
        <v>0</v>
      </c>
    </row>
    <row r="780" spans="1:5" x14ac:dyDescent="0.2">
      <c r="A780" s="2" t="s">
        <v>1003</v>
      </c>
      <c r="B780" s="49">
        <v>31</v>
      </c>
      <c r="C780" s="49">
        <v>16</v>
      </c>
      <c r="D780" s="49">
        <v>15</v>
      </c>
      <c r="E780" s="49">
        <v>0</v>
      </c>
    </row>
    <row r="781" spans="1:5" x14ac:dyDescent="0.2">
      <c r="A781" s="2" t="s">
        <v>1025</v>
      </c>
      <c r="B781" s="49">
        <v>1659</v>
      </c>
      <c r="C781" s="49">
        <v>898</v>
      </c>
      <c r="D781" s="49">
        <v>761</v>
      </c>
      <c r="E781" s="49">
        <v>0</v>
      </c>
    </row>
    <row r="782" spans="1:5" x14ac:dyDescent="0.2">
      <c r="A782" s="2" t="s">
        <v>1004</v>
      </c>
      <c r="B782" s="49">
        <v>124</v>
      </c>
      <c r="C782" s="49">
        <v>42</v>
      </c>
      <c r="D782" s="49">
        <v>82</v>
      </c>
      <c r="E782" s="49">
        <v>0</v>
      </c>
    </row>
    <row r="783" spans="1:5" x14ac:dyDescent="0.2">
      <c r="A783" s="2" t="s">
        <v>1005</v>
      </c>
      <c r="B783" s="49">
        <v>1295</v>
      </c>
      <c r="C783" s="49">
        <v>740</v>
      </c>
      <c r="D783" s="49">
        <v>555</v>
      </c>
      <c r="E783" s="49">
        <v>0</v>
      </c>
    </row>
    <row r="784" spans="1:5" x14ac:dyDescent="0.2">
      <c r="A784" s="2" t="s">
        <v>1020</v>
      </c>
      <c r="B784" s="49">
        <v>1388</v>
      </c>
      <c r="C784" s="49">
        <v>788</v>
      </c>
      <c r="D784" s="49">
        <v>600</v>
      </c>
      <c r="E784" s="49">
        <v>0</v>
      </c>
    </row>
    <row r="785" spans="1:5" x14ac:dyDescent="0.2">
      <c r="A785" s="2" t="s">
        <v>1006</v>
      </c>
      <c r="B785" s="49">
        <v>200</v>
      </c>
      <c r="C785" s="49">
        <v>87</v>
      </c>
      <c r="D785" s="49">
        <v>113</v>
      </c>
      <c r="E785" s="49">
        <v>0</v>
      </c>
    </row>
    <row r="786" spans="1:5" x14ac:dyDescent="0.2">
      <c r="A786" s="2" t="s">
        <v>1007</v>
      </c>
      <c r="B786" s="49">
        <v>101</v>
      </c>
      <c r="C786" s="49">
        <v>32</v>
      </c>
      <c r="D786" s="49">
        <v>69</v>
      </c>
      <c r="E786" s="49">
        <v>0</v>
      </c>
    </row>
    <row r="787" spans="1:5" x14ac:dyDescent="0.2">
      <c r="A787" s="2" t="s">
        <v>1021</v>
      </c>
      <c r="B787" s="49">
        <v>160</v>
      </c>
      <c r="C787" s="49">
        <v>50</v>
      </c>
      <c r="D787" s="49">
        <v>110</v>
      </c>
      <c r="E787" s="49">
        <v>0</v>
      </c>
    </row>
    <row r="788" spans="1:5" x14ac:dyDescent="0.2">
      <c r="A788" s="2" t="s">
        <v>1014</v>
      </c>
      <c r="B788" s="49">
        <v>1475</v>
      </c>
      <c r="C788" s="49">
        <v>819</v>
      </c>
      <c r="D788" s="49">
        <v>656</v>
      </c>
      <c r="E788" s="49">
        <v>0</v>
      </c>
    </row>
    <row r="789" spans="1:5" x14ac:dyDescent="0.2">
      <c r="A789" s="2" t="s">
        <v>1015</v>
      </c>
      <c r="B789" s="49">
        <v>323</v>
      </c>
      <c r="C789" s="49">
        <v>129</v>
      </c>
      <c r="D789" s="49">
        <v>194</v>
      </c>
      <c r="E789" s="49">
        <v>0</v>
      </c>
    </row>
    <row r="790" spans="1:5" x14ac:dyDescent="0.2">
      <c r="A790" s="2" t="s">
        <v>1008</v>
      </c>
      <c r="B790" s="49">
        <v>71</v>
      </c>
      <c r="C790" s="49">
        <v>37</v>
      </c>
      <c r="D790" s="49">
        <v>34</v>
      </c>
      <c r="E790" s="49">
        <v>0</v>
      </c>
    </row>
    <row r="791" spans="1:5" x14ac:dyDescent="0.2">
      <c r="A791" s="2" t="s">
        <v>1180</v>
      </c>
      <c r="B791" s="49">
        <v>18</v>
      </c>
      <c r="C791" s="49">
        <v>12</v>
      </c>
      <c r="D791" s="49">
        <v>6</v>
      </c>
      <c r="E791" s="49">
        <v>0</v>
      </c>
    </row>
    <row r="792" spans="1:5" x14ac:dyDescent="0.2">
      <c r="A792" s="2" t="s">
        <v>1093</v>
      </c>
      <c r="B792" s="49">
        <v>13</v>
      </c>
      <c r="C792" s="49">
        <v>9</v>
      </c>
      <c r="D792" s="49">
        <v>4</v>
      </c>
      <c r="E792" s="49">
        <v>0</v>
      </c>
    </row>
    <row r="793" spans="1:5" x14ac:dyDescent="0.2">
      <c r="A793" s="2" t="s">
        <v>1094</v>
      </c>
      <c r="B793" s="49">
        <v>2</v>
      </c>
      <c r="C793" s="49">
        <v>2</v>
      </c>
      <c r="D793" s="47"/>
      <c r="E793" s="49">
        <v>0</v>
      </c>
    </row>
    <row r="794" spans="1:5" x14ac:dyDescent="0.2">
      <c r="A794" s="2" t="s">
        <v>1160</v>
      </c>
      <c r="B794" s="49">
        <v>4</v>
      </c>
      <c r="C794" s="49">
        <v>3</v>
      </c>
      <c r="D794" s="49">
        <v>1</v>
      </c>
      <c r="E794" s="49">
        <v>0</v>
      </c>
    </row>
    <row r="795" spans="1:5" x14ac:dyDescent="0.2">
      <c r="A795" s="2" t="s">
        <v>1095</v>
      </c>
      <c r="B795" s="49">
        <v>1</v>
      </c>
      <c r="C795" s="47"/>
      <c r="D795" s="49">
        <v>1</v>
      </c>
      <c r="E795" s="49">
        <v>0</v>
      </c>
    </row>
    <row r="796" spans="1:5" x14ac:dyDescent="0.2">
      <c r="A796" s="2" t="s">
        <v>1096</v>
      </c>
      <c r="B796" s="49">
        <v>14</v>
      </c>
      <c r="C796" s="49">
        <v>9</v>
      </c>
      <c r="D796" s="49">
        <v>5</v>
      </c>
      <c r="E796" s="49">
        <v>0</v>
      </c>
    </row>
    <row r="797" spans="1:5" x14ac:dyDescent="0.2">
      <c r="A797" s="2" t="s">
        <v>1161</v>
      </c>
      <c r="B797" s="49">
        <v>14</v>
      </c>
      <c r="C797" s="49">
        <v>9</v>
      </c>
      <c r="D797" s="49">
        <v>5</v>
      </c>
      <c r="E797" s="49">
        <v>0</v>
      </c>
    </row>
    <row r="798" spans="1:5" x14ac:dyDescent="0.2">
      <c r="A798" s="2" t="s">
        <v>1132</v>
      </c>
      <c r="B798" s="49">
        <v>18</v>
      </c>
      <c r="C798" s="49">
        <v>12</v>
      </c>
      <c r="D798" s="49">
        <v>6</v>
      </c>
      <c r="E798" s="49">
        <v>0</v>
      </c>
    </row>
    <row r="799" spans="1:5" x14ac:dyDescent="0.2">
      <c r="A799" s="2" t="s">
        <v>1133</v>
      </c>
      <c r="B799" s="49">
        <v>14</v>
      </c>
      <c r="C799" s="49">
        <v>9</v>
      </c>
      <c r="D799" s="49">
        <v>5</v>
      </c>
      <c r="E799" s="49">
        <v>0</v>
      </c>
    </row>
    <row r="800" spans="1:5" x14ac:dyDescent="0.2">
      <c r="A800" s="2" t="s">
        <v>1097</v>
      </c>
      <c r="B800" s="49">
        <v>2</v>
      </c>
      <c r="C800" s="49">
        <v>1</v>
      </c>
      <c r="D800" s="49">
        <v>1</v>
      </c>
      <c r="E800" s="49">
        <v>0</v>
      </c>
    </row>
    <row r="801" spans="1:5" x14ac:dyDescent="0.2">
      <c r="A801" s="2" t="s">
        <v>1098</v>
      </c>
      <c r="B801" s="49">
        <v>1</v>
      </c>
      <c r="C801" s="47"/>
      <c r="D801" s="49">
        <v>1</v>
      </c>
      <c r="E801" s="49">
        <v>0</v>
      </c>
    </row>
    <row r="802" spans="1:5" x14ac:dyDescent="0.2">
      <c r="A802" s="2" t="s">
        <v>1181</v>
      </c>
      <c r="B802" s="49">
        <v>75</v>
      </c>
      <c r="C802" s="49">
        <v>44</v>
      </c>
      <c r="D802" s="49">
        <v>31</v>
      </c>
      <c r="E802" s="49">
        <v>0</v>
      </c>
    </row>
    <row r="803" spans="1:5" x14ac:dyDescent="0.2">
      <c r="A803" s="2" t="s">
        <v>1099</v>
      </c>
      <c r="B803" s="49">
        <v>12</v>
      </c>
      <c r="C803" s="49">
        <v>3</v>
      </c>
      <c r="D803" s="49">
        <v>9</v>
      </c>
      <c r="E803" s="49">
        <v>0</v>
      </c>
    </row>
    <row r="804" spans="1:5" x14ac:dyDescent="0.2">
      <c r="A804" s="2" t="s">
        <v>1100</v>
      </c>
      <c r="B804" s="49">
        <v>52</v>
      </c>
      <c r="C804" s="49">
        <v>37</v>
      </c>
      <c r="D804" s="49">
        <v>15</v>
      </c>
      <c r="E804" s="49">
        <v>0</v>
      </c>
    </row>
    <row r="805" spans="1:5" x14ac:dyDescent="0.2">
      <c r="A805" s="2" t="s">
        <v>1162</v>
      </c>
      <c r="B805" s="49">
        <v>56</v>
      </c>
      <c r="C805" s="49">
        <v>37</v>
      </c>
      <c r="D805" s="49">
        <v>19</v>
      </c>
      <c r="E805" s="49">
        <v>0</v>
      </c>
    </row>
    <row r="806" spans="1:5" x14ac:dyDescent="0.2">
      <c r="A806" s="2" t="s">
        <v>1101</v>
      </c>
      <c r="B806" s="49">
        <v>9</v>
      </c>
      <c r="C806" s="49">
        <v>4</v>
      </c>
      <c r="D806" s="49">
        <v>5</v>
      </c>
      <c r="E806" s="49">
        <v>0</v>
      </c>
    </row>
    <row r="807" spans="1:5" x14ac:dyDescent="0.2">
      <c r="A807" s="2" t="s">
        <v>1102</v>
      </c>
      <c r="B807" s="49">
        <v>13</v>
      </c>
      <c r="C807" s="49">
        <v>3</v>
      </c>
      <c r="D807" s="49">
        <v>10</v>
      </c>
      <c r="E807" s="49">
        <v>0</v>
      </c>
    </row>
    <row r="808" spans="1:5" x14ac:dyDescent="0.2">
      <c r="A808" s="2" t="s">
        <v>1163</v>
      </c>
      <c r="B808" s="49">
        <v>16</v>
      </c>
      <c r="C808" s="49">
        <v>4</v>
      </c>
      <c r="D808" s="49">
        <v>12</v>
      </c>
      <c r="E808" s="49">
        <v>0</v>
      </c>
    </row>
    <row r="809" spans="1:5" x14ac:dyDescent="0.2">
      <c r="A809" s="2" t="s">
        <v>1134</v>
      </c>
      <c r="B809" s="49">
        <v>67</v>
      </c>
      <c r="C809" s="49">
        <v>40</v>
      </c>
      <c r="D809" s="49">
        <v>27</v>
      </c>
      <c r="E809" s="49">
        <v>0</v>
      </c>
    </row>
    <row r="810" spans="1:5" x14ac:dyDescent="0.2">
      <c r="A810" s="2" t="s">
        <v>1135</v>
      </c>
      <c r="B810" s="49">
        <v>21</v>
      </c>
      <c r="C810" s="49">
        <v>7</v>
      </c>
      <c r="D810" s="49">
        <v>14</v>
      </c>
      <c r="E810" s="49">
        <v>0</v>
      </c>
    </row>
    <row r="811" spans="1:5" x14ac:dyDescent="0.2">
      <c r="A811" s="2" t="s">
        <v>1103</v>
      </c>
      <c r="B811" s="49">
        <v>4</v>
      </c>
      <c r="C811" s="47"/>
      <c r="D811" s="49">
        <v>4</v>
      </c>
      <c r="E811" s="49">
        <v>0</v>
      </c>
    </row>
    <row r="812" spans="1:5" x14ac:dyDescent="0.2">
      <c r="A812" s="2" t="s">
        <v>1104</v>
      </c>
      <c r="B812" s="49">
        <v>1</v>
      </c>
      <c r="C812" s="47"/>
      <c r="D812" s="49">
        <v>1</v>
      </c>
      <c r="E812" s="49">
        <v>0</v>
      </c>
    </row>
    <row r="813" spans="1:5" x14ac:dyDescent="0.2">
      <c r="A813" s="2" t="s">
        <v>1182</v>
      </c>
      <c r="B813" s="49">
        <v>12</v>
      </c>
      <c r="C813" s="49">
        <v>5</v>
      </c>
      <c r="D813" s="49">
        <v>7</v>
      </c>
      <c r="E813" s="49">
        <v>0</v>
      </c>
    </row>
    <row r="814" spans="1:5" x14ac:dyDescent="0.2">
      <c r="A814" s="2" t="s">
        <v>1105</v>
      </c>
      <c r="B814" s="49">
        <v>12</v>
      </c>
      <c r="C814" s="49">
        <v>5</v>
      </c>
      <c r="D814" s="49">
        <v>7</v>
      </c>
      <c r="E814" s="49">
        <v>0</v>
      </c>
    </row>
    <row r="815" spans="1:5" x14ac:dyDescent="0.2">
      <c r="A815" s="2" t="s">
        <v>1164</v>
      </c>
      <c r="B815" s="49">
        <v>1</v>
      </c>
      <c r="C815" s="47"/>
      <c r="D815" s="49">
        <v>1</v>
      </c>
      <c r="E815" s="49">
        <v>0</v>
      </c>
    </row>
    <row r="816" spans="1:5" x14ac:dyDescent="0.2">
      <c r="A816" s="2" t="s">
        <v>1106</v>
      </c>
      <c r="B816" s="49">
        <v>12</v>
      </c>
      <c r="C816" s="49">
        <v>5</v>
      </c>
      <c r="D816" s="49">
        <v>7</v>
      </c>
      <c r="E816" s="49">
        <v>0</v>
      </c>
    </row>
    <row r="817" spans="1:5" x14ac:dyDescent="0.2">
      <c r="A817" s="2" t="s">
        <v>1165</v>
      </c>
      <c r="B817" s="49">
        <v>12</v>
      </c>
      <c r="C817" s="49">
        <v>5</v>
      </c>
      <c r="D817" s="49">
        <v>7</v>
      </c>
      <c r="E817" s="49">
        <v>0</v>
      </c>
    </row>
    <row r="818" spans="1:5" x14ac:dyDescent="0.2">
      <c r="A818" s="2" t="s">
        <v>1136</v>
      </c>
      <c r="B818" s="49">
        <v>12</v>
      </c>
      <c r="C818" s="49">
        <v>5</v>
      </c>
      <c r="D818" s="49">
        <v>7</v>
      </c>
      <c r="E818" s="49">
        <v>0</v>
      </c>
    </row>
    <row r="819" spans="1:5" x14ac:dyDescent="0.2">
      <c r="A819" s="2" t="s">
        <v>1137</v>
      </c>
      <c r="B819" s="49">
        <v>12</v>
      </c>
      <c r="C819" s="49">
        <v>5</v>
      </c>
      <c r="D819" s="49">
        <v>7</v>
      </c>
      <c r="E819" s="49">
        <v>0</v>
      </c>
    </row>
    <row r="820" spans="1:5" x14ac:dyDescent="0.2">
      <c r="A820" s="2" t="s">
        <v>1914</v>
      </c>
      <c r="B820" s="49">
        <v>7</v>
      </c>
      <c r="C820" s="49">
        <v>2</v>
      </c>
      <c r="D820" s="49">
        <v>5</v>
      </c>
      <c r="E820" s="49">
        <v>0</v>
      </c>
    </row>
    <row r="821" spans="1:5" x14ac:dyDescent="0.2">
      <c r="A821" s="2" t="s">
        <v>1803</v>
      </c>
      <c r="B821" s="49">
        <v>7</v>
      </c>
      <c r="C821" s="49">
        <v>2</v>
      </c>
      <c r="D821" s="49">
        <v>5</v>
      </c>
      <c r="E821" s="49">
        <v>0</v>
      </c>
    </row>
    <row r="822" spans="1:5" x14ac:dyDescent="0.2">
      <c r="A822" s="2" t="s">
        <v>1855</v>
      </c>
      <c r="B822" s="49">
        <v>7</v>
      </c>
      <c r="C822" s="49">
        <v>2</v>
      </c>
      <c r="D822" s="49">
        <v>5</v>
      </c>
      <c r="E822" s="49">
        <v>0</v>
      </c>
    </row>
    <row r="823" spans="1:5" x14ac:dyDescent="0.2">
      <c r="A823" s="2" t="s">
        <v>1915</v>
      </c>
      <c r="B823" s="49">
        <v>1</v>
      </c>
      <c r="C823" s="49">
        <v>1</v>
      </c>
      <c r="D823" s="47"/>
      <c r="E823" s="49">
        <v>0</v>
      </c>
    </row>
    <row r="824" spans="1:5" x14ac:dyDescent="0.2">
      <c r="A824" s="2" t="s">
        <v>1804</v>
      </c>
      <c r="B824" s="49">
        <v>1</v>
      </c>
      <c r="C824" s="49">
        <v>1</v>
      </c>
      <c r="D824" s="47"/>
      <c r="E824" s="49">
        <v>0</v>
      </c>
    </row>
    <row r="825" spans="1:5" x14ac:dyDescent="0.2">
      <c r="A825" s="2" t="s">
        <v>1856</v>
      </c>
      <c r="B825" s="49">
        <v>1</v>
      </c>
      <c r="C825" s="49">
        <v>1</v>
      </c>
      <c r="D825" s="47"/>
      <c r="E825" s="49">
        <v>0</v>
      </c>
    </row>
    <row r="826" spans="1:5" x14ac:dyDescent="0.2">
      <c r="A826" s="2" t="s">
        <v>1916</v>
      </c>
      <c r="B826" s="49">
        <v>6</v>
      </c>
      <c r="C826" s="49">
        <v>5</v>
      </c>
      <c r="D826" s="49">
        <v>1</v>
      </c>
      <c r="E826" s="49">
        <v>0</v>
      </c>
    </row>
    <row r="827" spans="1:5" x14ac:dyDescent="0.2">
      <c r="A827" s="2" t="s">
        <v>1805</v>
      </c>
      <c r="B827" s="49">
        <v>6</v>
      </c>
      <c r="C827" s="49">
        <v>5</v>
      </c>
      <c r="D827" s="49">
        <v>1</v>
      </c>
      <c r="E827" s="49">
        <v>0</v>
      </c>
    </row>
    <row r="828" spans="1:5" x14ac:dyDescent="0.2">
      <c r="A828" s="2" t="s">
        <v>1857</v>
      </c>
      <c r="B828" s="49">
        <v>6</v>
      </c>
      <c r="C828" s="49">
        <v>5</v>
      </c>
      <c r="D828" s="49">
        <v>1</v>
      </c>
      <c r="E828" s="49">
        <v>0</v>
      </c>
    </row>
    <row r="829" spans="1:5" x14ac:dyDescent="0.2">
      <c r="A829" s="2" t="s">
        <v>1806</v>
      </c>
      <c r="B829" s="49">
        <v>1</v>
      </c>
      <c r="C829" s="47"/>
      <c r="D829" s="49">
        <v>1</v>
      </c>
      <c r="E829" s="49">
        <v>0</v>
      </c>
    </row>
    <row r="830" spans="1:5" x14ac:dyDescent="0.2">
      <c r="A830" s="2" t="s">
        <v>1917</v>
      </c>
      <c r="B830" s="49">
        <v>241</v>
      </c>
      <c r="C830" s="49">
        <v>133</v>
      </c>
      <c r="D830" s="49">
        <v>108</v>
      </c>
      <c r="E830" s="49">
        <v>0</v>
      </c>
    </row>
    <row r="831" spans="1:5" x14ac:dyDescent="0.2">
      <c r="A831" s="2" t="s">
        <v>1807</v>
      </c>
      <c r="B831" s="49">
        <v>194</v>
      </c>
      <c r="C831" s="49">
        <v>115</v>
      </c>
      <c r="D831" s="49">
        <v>79</v>
      </c>
      <c r="E831" s="49">
        <v>0</v>
      </c>
    </row>
    <row r="832" spans="1:5" x14ac:dyDescent="0.2">
      <c r="A832" s="2" t="s">
        <v>1886</v>
      </c>
      <c r="B832" s="49">
        <v>207</v>
      </c>
      <c r="C832" s="49">
        <v>118</v>
      </c>
      <c r="D832" s="49">
        <v>89</v>
      </c>
      <c r="E832" s="49">
        <v>0</v>
      </c>
    </row>
    <row r="833" spans="1:5" x14ac:dyDescent="0.2">
      <c r="A833" s="2" t="s">
        <v>1808</v>
      </c>
      <c r="B833" s="49">
        <v>17</v>
      </c>
      <c r="C833" s="49">
        <v>5</v>
      </c>
      <c r="D833" s="49">
        <v>12</v>
      </c>
      <c r="E833" s="49">
        <v>0</v>
      </c>
    </row>
    <row r="834" spans="1:5" x14ac:dyDescent="0.2">
      <c r="A834" s="2" t="s">
        <v>1947</v>
      </c>
      <c r="B834" s="49">
        <v>21</v>
      </c>
      <c r="C834" s="49">
        <v>10</v>
      </c>
      <c r="D834" s="49">
        <v>11</v>
      </c>
      <c r="E834" s="49">
        <v>0</v>
      </c>
    </row>
    <row r="835" spans="1:5" x14ac:dyDescent="0.2">
      <c r="A835" s="2" t="s">
        <v>1887</v>
      </c>
      <c r="B835" s="49">
        <v>21</v>
      </c>
      <c r="C835" s="49">
        <v>10</v>
      </c>
      <c r="D835" s="49">
        <v>11</v>
      </c>
      <c r="E835" s="49">
        <v>0</v>
      </c>
    </row>
    <row r="836" spans="1:5" x14ac:dyDescent="0.2">
      <c r="A836" s="2" t="s">
        <v>1858</v>
      </c>
      <c r="B836" s="49">
        <v>207</v>
      </c>
      <c r="C836" s="49">
        <v>118</v>
      </c>
      <c r="D836" s="49">
        <v>89</v>
      </c>
      <c r="E836" s="49">
        <v>0</v>
      </c>
    </row>
    <row r="837" spans="1:5" x14ac:dyDescent="0.2">
      <c r="A837" s="2" t="s">
        <v>1859</v>
      </c>
      <c r="B837" s="49">
        <v>38</v>
      </c>
      <c r="C837" s="49">
        <v>15</v>
      </c>
      <c r="D837" s="49">
        <v>23</v>
      </c>
      <c r="E837" s="49">
        <v>0</v>
      </c>
    </row>
    <row r="838" spans="1:5" x14ac:dyDescent="0.2">
      <c r="A838" s="2" t="s">
        <v>1809</v>
      </c>
      <c r="B838" s="49">
        <v>13</v>
      </c>
      <c r="C838" s="49">
        <v>3</v>
      </c>
      <c r="D838" s="49">
        <v>10</v>
      </c>
      <c r="E838" s="49">
        <v>0</v>
      </c>
    </row>
    <row r="839" spans="1:5" x14ac:dyDescent="0.2">
      <c r="A839" s="2" t="s">
        <v>1810</v>
      </c>
      <c r="B839" s="49">
        <v>1</v>
      </c>
      <c r="C839" s="47"/>
      <c r="D839" s="49">
        <v>1</v>
      </c>
      <c r="E839" s="49">
        <v>0</v>
      </c>
    </row>
    <row r="840" spans="1:5" x14ac:dyDescent="0.2">
      <c r="A840" s="2" t="s">
        <v>1918</v>
      </c>
      <c r="B840" s="49">
        <v>72</v>
      </c>
      <c r="C840" s="49">
        <v>36</v>
      </c>
      <c r="D840" s="49">
        <v>36</v>
      </c>
      <c r="E840" s="49">
        <v>0</v>
      </c>
    </row>
    <row r="841" spans="1:5" x14ac:dyDescent="0.2">
      <c r="A841" s="2" t="s">
        <v>1811</v>
      </c>
      <c r="B841" s="49">
        <v>41</v>
      </c>
      <c r="C841" s="49">
        <v>27</v>
      </c>
      <c r="D841" s="49">
        <v>14</v>
      </c>
      <c r="E841" s="49">
        <v>0</v>
      </c>
    </row>
    <row r="842" spans="1:5" x14ac:dyDescent="0.2">
      <c r="A842" s="2" t="s">
        <v>1888</v>
      </c>
      <c r="B842" s="49">
        <v>50</v>
      </c>
      <c r="C842" s="49">
        <v>29</v>
      </c>
      <c r="D842" s="49">
        <v>21</v>
      </c>
      <c r="E842" s="49">
        <v>0</v>
      </c>
    </row>
    <row r="843" spans="1:5" x14ac:dyDescent="0.2">
      <c r="A843" s="2" t="s">
        <v>1812</v>
      </c>
      <c r="B843" s="49">
        <v>2</v>
      </c>
      <c r="C843" s="47"/>
      <c r="D843" s="49">
        <v>2</v>
      </c>
      <c r="E843" s="49">
        <v>0</v>
      </c>
    </row>
    <row r="844" spans="1:5" x14ac:dyDescent="0.2">
      <c r="A844" s="2" t="s">
        <v>1948</v>
      </c>
      <c r="B844" s="49">
        <v>21</v>
      </c>
      <c r="C844" s="49">
        <v>7</v>
      </c>
      <c r="D844" s="49">
        <v>14</v>
      </c>
      <c r="E844" s="49">
        <v>0</v>
      </c>
    </row>
    <row r="845" spans="1:5" x14ac:dyDescent="0.2">
      <c r="A845" s="2" t="s">
        <v>1889</v>
      </c>
      <c r="B845" s="49">
        <v>21</v>
      </c>
      <c r="C845" s="49">
        <v>7</v>
      </c>
      <c r="D845" s="49">
        <v>14</v>
      </c>
      <c r="E845" s="49">
        <v>0</v>
      </c>
    </row>
    <row r="846" spans="1:5" x14ac:dyDescent="0.2">
      <c r="A846" s="2" t="s">
        <v>1860</v>
      </c>
      <c r="B846" s="49">
        <v>50</v>
      </c>
      <c r="C846" s="49">
        <v>29</v>
      </c>
      <c r="D846" s="49">
        <v>21</v>
      </c>
      <c r="E846" s="49">
        <v>0</v>
      </c>
    </row>
    <row r="847" spans="1:5" x14ac:dyDescent="0.2">
      <c r="A847" s="2" t="s">
        <v>1861</v>
      </c>
      <c r="B847" s="49">
        <v>23</v>
      </c>
      <c r="C847" s="49">
        <v>7</v>
      </c>
      <c r="D847" s="49">
        <v>16</v>
      </c>
      <c r="E847" s="49">
        <v>0</v>
      </c>
    </row>
    <row r="848" spans="1:5" x14ac:dyDescent="0.2">
      <c r="A848" s="2" t="s">
        <v>1813</v>
      </c>
      <c r="B848" s="49">
        <v>8</v>
      </c>
      <c r="C848" s="49">
        <v>2</v>
      </c>
      <c r="D848" s="49">
        <v>6</v>
      </c>
      <c r="E848" s="49">
        <v>0</v>
      </c>
    </row>
    <row r="849" spans="1:5" x14ac:dyDescent="0.2">
      <c r="A849" s="2" t="s">
        <v>1773</v>
      </c>
      <c r="B849" s="49">
        <v>13</v>
      </c>
      <c r="C849" s="49">
        <v>6</v>
      </c>
      <c r="D849" s="49">
        <v>7</v>
      </c>
      <c r="E849" s="49">
        <v>0</v>
      </c>
    </row>
    <row r="850" spans="1:5" x14ac:dyDescent="0.2">
      <c r="A850" s="2" t="s">
        <v>1799</v>
      </c>
      <c r="B850" s="49">
        <v>896</v>
      </c>
      <c r="C850" s="49">
        <v>428</v>
      </c>
      <c r="D850" s="49">
        <v>468</v>
      </c>
      <c r="E850" s="49">
        <v>0</v>
      </c>
    </row>
    <row r="851" spans="1:5" x14ac:dyDescent="0.2">
      <c r="A851" s="2" t="s">
        <v>1774</v>
      </c>
      <c r="B851" s="49">
        <v>679</v>
      </c>
      <c r="C851" s="49">
        <v>351</v>
      </c>
      <c r="D851" s="49">
        <v>328</v>
      </c>
      <c r="E851" s="49">
        <v>0</v>
      </c>
    </row>
    <row r="852" spans="1:5" x14ac:dyDescent="0.2">
      <c r="A852" s="2" t="s">
        <v>1793</v>
      </c>
      <c r="B852" s="49">
        <v>738</v>
      </c>
      <c r="C852" s="49">
        <v>377</v>
      </c>
      <c r="D852" s="49">
        <v>361</v>
      </c>
      <c r="E852" s="49">
        <v>0</v>
      </c>
    </row>
    <row r="853" spans="1:5" x14ac:dyDescent="0.2">
      <c r="A853" s="2" t="s">
        <v>1775</v>
      </c>
      <c r="B853" s="49">
        <v>59</v>
      </c>
      <c r="C853" s="49">
        <v>29</v>
      </c>
      <c r="D853" s="49">
        <v>30</v>
      </c>
      <c r="E853" s="49">
        <v>0</v>
      </c>
    </row>
    <row r="854" spans="1:5" x14ac:dyDescent="0.2">
      <c r="A854" s="2" t="s">
        <v>1944</v>
      </c>
      <c r="B854" s="49">
        <v>116</v>
      </c>
      <c r="C854" s="49">
        <v>31</v>
      </c>
      <c r="D854" s="49">
        <v>85</v>
      </c>
      <c r="E854" s="49">
        <v>0</v>
      </c>
    </row>
    <row r="855" spans="1:5" x14ac:dyDescent="0.2">
      <c r="A855" s="2" t="s">
        <v>1794</v>
      </c>
      <c r="B855" s="49">
        <v>116</v>
      </c>
      <c r="C855" s="49">
        <v>31</v>
      </c>
      <c r="D855" s="49">
        <v>85</v>
      </c>
      <c r="E855" s="49">
        <v>0</v>
      </c>
    </row>
    <row r="856" spans="1:5" x14ac:dyDescent="0.2">
      <c r="A856" s="2" t="s">
        <v>1786</v>
      </c>
      <c r="B856" s="49">
        <v>738</v>
      </c>
      <c r="C856" s="49">
        <v>377</v>
      </c>
      <c r="D856" s="49">
        <v>361</v>
      </c>
      <c r="E856" s="49">
        <v>0</v>
      </c>
    </row>
    <row r="857" spans="1:5" x14ac:dyDescent="0.2">
      <c r="A857" s="2" t="s">
        <v>1787</v>
      </c>
      <c r="B857" s="49">
        <v>174</v>
      </c>
      <c r="C857" s="49">
        <v>60</v>
      </c>
      <c r="D857" s="49">
        <v>114</v>
      </c>
      <c r="E857" s="49">
        <v>0</v>
      </c>
    </row>
    <row r="858" spans="1:5" x14ac:dyDescent="0.2">
      <c r="A858" s="2" t="s">
        <v>1776</v>
      </c>
      <c r="B858" s="49">
        <v>48</v>
      </c>
      <c r="C858" s="49">
        <v>20</v>
      </c>
      <c r="D858" s="49">
        <v>28</v>
      </c>
      <c r="E858" s="49">
        <v>0</v>
      </c>
    </row>
    <row r="859" spans="1:5" x14ac:dyDescent="0.2">
      <c r="A859" s="2" t="s">
        <v>1814</v>
      </c>
      <c r="B859" s="49">
        <v>5</v>
      </c>
      <c r="C859" s="49">
        <v>3</v>
      </c>
      <c r="D859" s="49">
        <v>2</v>
      </c>
      <c r="E859" s="49">
        <v>0</v>
      </c>
    </row>
    <row r="860" spans="1:5" x14ac:dyDescent="0.2">
      <c r="A860" s="2" t="s">
        <v>1919</v>
      </c>
      <c r="B860" s="49">
        <v>245</v>
      </c>
      <c r="C860" s="49">
        <v>109</v>
      </c>
      <c r="D860" s="49">
        <v>136</v>
      </c>
      <c r="E860" s="49">
        <v>0</v>
      </c>
    </row>
    <row r="861" spans="1:5" x14ac:dyDescent="0.2">
      <c r="A861" s="2" t="s">
        <v>1815</v>
      </c>
      <c r="B861" s="49">
        <v>176</v>
      </c>
      <c r="C861" s="49">
        <v>83</v>
      </c>
      <c r="D861" s="49">
        <v>93</v>
      </c>
      <c r="E861" s="49">
        <v>0</v>
      </c>
    </row>
    <row r="862" spans="1:5" x14ac:dyDescent="0.2">
      <c r="A862" s="2" t="s">
        <v>1890</v>
      </c>
      <c r="B862" s="49">
        <v>194</v>
      </c>
      <c r="C862" s="49">
        <v>91</v>
      </c>
      <c r="D862" s="49">
        <v>103</v>
      </c>
      <c r="E862" s="49">
        <v>0</v>
      </c>
    </row>
    <row r="863" spans="1:5" x14ac:dyDescent="0.2">
      <c r="A863" s="2" t="s">
        <v>1816</v>
      </c>
      <c r="B863" s="49">
        <v>18</v>
      </c>
      <c r="C863" s="49">
        <v>10</v>
      </c>
      <c r="D863" s="49">
        <v>8</v>
      </c>
      <c r="E863" s="49">
        <v>0</v>
      </c>
    </row>
    <row r="864" spans="1:5" x14ac:dyDescent="0.2">
      <c r="A864" s="2" t="s">
        <v>1949</v>
      </c>
      <c r="B864" s="49">
        <v>36</v>
      </c>
      <c r="C864" s="49">
        <v>9</v>
      </c>
      <c r="D864" s="49">
        <v>27</v>
      </c>
      <c r="E864" s="49">
        <v>0</v>
      </c>
    </row>
    <row r="865" spans="1:5" x14ac:dyDescent="0.2">
      <c r="A865" s="2" t="s">
        <v>1891</v>
      </c>
      <c r="B865" s="49">
        <v>36</v>
      </c>
      <c r="C865" s="49">
        <v>9</v>
      </c>
      <c r="D865" s="49">
        <v>27</v>
      </c>
      <c r="E865" s="49">
        <v>0</v>
      </c>
    </row>
    <row r="866" spans="1:5" x14ac:dyDescent="0.2">
      <c r="A866" s="2" t="s">
        <v>1862</v>
      </c>
      <c r="B866" s="49">
        <v>194</v>
      </c>
      <c r="C866" s="49">
        <v>91</v>
      </c>
      <c r="D866" s="49">
        <v>103</v>
      </c>
      <c r="E866" s="49">
        <v>0</v>
      </c>
    </row>
    <row r="867" spans="1:5" x14ac:dyDescent="0.2">
      <c r="A867" s="2" t="s">
        <v>1863</v>
      </c>
      <c r="B867" s="49">
        <v>53</v>
      </c>
      <c r="C867" s="49">
        <v>19</v>
      </c>
      <c r="D867" s="49">
        <v>34</v>
      </c>
      <c r="E867" s="49">
        <v>0</v>
      </c>
    </row>
    <row r="868" spans="1:5" x14ac:dyDescent="0.2">
      <c r="A868" s="2" t="s">
        <v>1817</v>
      </c>
      <c r="B868" s="49">
        <v>14</v>
      </c>
      <c r="C868" s="49">
        <v>5</v>
      </c>
      <c r="D868" s="49">
        <v>9</v>
      </c>
      <c r="E868" s="49">
        <v>0</v>
      </c>
    </row>
    <row r="869" spans="1:5" x14ac:dyDescent="0.2">
      <c r="A869" s="2" t="s">
        <v>1818</v>
      </c>
      <c r="B869" s="49">
        <v>6</v>
      </c>
      <c r="C869" s="49">
        <v>2</v>
      </c>
      <c r="D869" s="49">
        <v>4</v>
      </c>
      <c r="E869" s="49">
        <v>0</v>
      </c>
    </row>
    <row r="870" spans="1:5" x14ac:dyDescent="0.2">
      <c r="A870" s="2" t="s">
        <v>1920</v>
      </c>
      <c r="B870" s="49">
        <v>919</v>
      </c>
      <c r="C870" s="49">
        <v>488</v>
      </c>
      <c r="D870" s="49">
        <v>431</v>
      </c>
      <c r="E870" s="49">
        <v>0</v>
      </c>
    </row>
    <row r="871" spans="1:5" x14ac:dyDescent="0.2">
      <c r="A871" s="2" t="s">
        <v>1819</v>
      </c>
      <c r="B871" s="49">
        <v>734</v>
      </c>
      <c r="C871" s="49">
        <v>408</v>
      </c>
      <c r="D871" s="49">
        <v>326</v>
      </c>
      <c r="E871" s="49">
        <v>0</v>
      </c>
    </row>
    <row r="872" spans="1:5" x14ac:dyDescent="0.2">
      <c r="A872" s="2" t="s">
        <v>1892</v>
      </c>
      <c r="B872" s="49">
        <v>768</v>
      </c>
      <c r="C872" s="49">
        <v>422</v>
      </c>
      <c r="D872" s="49">
        <v>346</v>
      </c>
      <c r="E872" s="49">
        <v>0</v>
      </c>
    </row>
    <row r="873" spans="1:5" x14ac:dyDescent="0.2">
      <c r="A873" s="2" t="s">
        <v>1820</v>
      </c>
      <c r="B873" s="49">
        <v>114</v>
      </c>
      <c r="C873" s="49">
        <v>58</v>
      </c>
      <c r="D873" s="49">
        <v>56</v>
      </c>
      <c r="E873" s="49">
        <v>0</v>
      </c>
    </row>
    <row r="874" spans="1:5" x14ac:dyDescent="0.2">
      <c r="A874" s="2" t="s">
        <v>1950</v>
      </c>
      <c r="B874" s="49">
        <v>62</v>
      </c>
      <c r="C874" s="49">
        <v>18</v>
      </c>
      <c r="D874" s="49">
        <v>44</v>
      </c>
      <c r="E874" s="49">
        <v>0</v>
      </c>
    </row>
    <row r="875" spans="1:5" x14ac:dyDescent="0.2">
      <c r="A875" s="2" t="s">
        <v>1893</v>
      </c>
      <c r="B875" s="49">
        <v>62</v>
      </c>
      <c r="C875" s="49">
        <v>18</v>
      </c>
      <c r="D875" s="49">
        <v>44</v>
      </c>
      <c r="E875" s="49">
        <v>0</v>
      </c>
    </row>
    <row r="876" spans="1:5" x14ac:dyDescent="0.2">
      <c r="A876" s="2" t="s">
        <v>1864</v>
      </c>
      <c r="B876" s="49">
        <v>768</v>
      </c>
      <c r="C876" s="49">
        <v>422</v>
      </c>
      <c r="D876" s="49">
        <v>346</v>
      </c>
      <c r="E876" s="49">
        <v>0</v>
      </c>
    </row>
    <row r="877" spans="1:5" x14ac:dyDescent="0.2">
      <c r="A877" s="2" t="s">
        <v>1865</v>
      </c>
      <c r="B877" s="49">
        <v>176</v>
      </c>
      <c r="C877" s="49">
        <v>76</v>
      </c>
      <c r="D877" s="49">
        <v>100</v>
      </c>
      <c r="E877" s="49">
        <v>0</v>
      </c>
    </row>
    <row r="878" spans="1:5" x14ac:dyDescent="0.2">
      <c r="A878" s="2" t="s">
        <v>1821</v>
      </c>
      <c r="B878" s="49">
        <v>32</v>
      </c>
      <c r="C878" s="49">
        <v>14</v>
      </c>
      <c r="D878" s="49">
        <v>18</v>
      </c>
      <c r="E878" s="49">
        <v>0</v>
      </c>
    </row>
    <row r="879" spans="1:5" x14ac:dyDescent="0.2">
      <c r="A879" s="2" t="s">
        <v>1822</v>
      </c>
      <c r="B879" s="49">
        <v>8</v>
      </c>
      <c r="C879" s="49">
        <v>4</v>
      </c>
      <c r="D879" s="49">
        <v>4</v>
      </c>
      <c r="E879" s="49">
        <v>0</v>
      </c>
    </row>
    <row r="880" spans="1:5" x14ac:dyDescent="0.2">
      <c r="A880" s="2" t="s">
        <v>1921</v>
      </c>
      <c r="B880" s="49">
        <v>236</v>
      </c>
      <c r="C880" s="49">
        <v>135</v>
      </c>
      <c r="D880" s="49">
        <v>101</v>
      </c>
      <c r="E880" s="49">
        <v>0</v>
      </c>
    </row>
    <row r="881" spans="1:5" x14ac:dyDescent="0.2">
      <c r="A881" s="2" t="s">
        <v>1823</v>
      </c>
      <c r="B881" s="49">
        <v>124</v>
      </c>
      <c r="C881" s="49">
        <v>80</v>
      </c>
      <c r="D881" s="49">
        <v>44</v>
      </c>
      <c r="E881" s="49">
        <v>0</v>
      </c>
    </row>
    <row r="882" spans="1:5" x14ac:dyDescent="0.2">
      <c r="A882" s="2" t="s">
        <v>1894</v>
      </c>
      <c r="B882" s="49">
        <v>147</v>
      </c>
      <c r="C882" s="49">
        <v>92</v>
      </c>
      <c r="D882" s="49">
        <v>55</v>
      </c>
      <c r="E882" s="49">
        <v>0</v>
      </c>
    </row>
    <row r="883" spans="1:5" x14ac:dyDescent="0.2">
      <c r="A883" s="2" t="s">
        <v>1824</v>
      </c>
      <c r="B883" s="49">
        <v>21</v>
      </c>
      <c r="C883" s="49">
        <v>13</v>
      </c>
      <c r="D883" s="49">
        <v>8</v>
      </c>
      <c r="E883" s="49">
        <v>0</v>
      </c>
    </row>
    <row r="884" spans="1:5" x14ac:dyDescent="0.2">
      <c r="A884" s="2" t="s">
        <v>1951</v>
      </c>
      <c r="B884" s="49">
        <v>77</v>
      </c>
      <c r="C884" s="49">
        <v>36</v>
      </c>
      <c r="D884" s="49">
        <v>41</v>
      </c>
      <c r="E884" s="49">
        <v>0</v>
      </c>
    </row>
    <row r="885" spans="1:5" x14ac:dyDescent="0.2">
      <c r="A885" s="2" t="s">
        <v>1895</v>
      </c>
      <c r="B885" s="49">
        <v>78</v>
      </c>
      <c r="C885" s="49">
        <v>37</v>
      </c>
      <c r="D885" s="49">
        <v>41</v>
      </c>
      <c r="E885" s="49">
        <v>0</v>
      </c>
    </row>
    <row r="886" spans="1:5" x14ac:dyDescent="0.2">
      <c r="A886" s="2" t="s">
        <v>1866</v>
      </c>
      <c r="B886" s="49">
        <v>147</v>
      </c>
      <c r="C886" s="49">
        <v>92</v>
      </c>
      <c r="D886" s="49">
        <v>55</v>
      </c>
      <c r="E886" s="49">
        <v>0</v>
      </c>
    </row>
    <row r="887" spans="1:5" x14ac:dyDescent="0.2">
      <c r="A887" s="2" t="s">
        <v>1867</v>
      </c>
      <c r="B887" s="49">
        <v>94</v>
      </c>
      <c r="C887" s="49">
        <v>47</v>
      </c>
      <c r="D887" s="49">
        <v>47</v>
      </c>
      <c r="E887" s="49">
        <v>0</v>
      </c>
    </row>
    <row r="888" spans="1:5" x14ac:dyDescent="0.2">
      <c r="A888" s="2" t="s">
        <v>1825</v>
      </c>
      <c r="B888" s="49">
        <v>15</v>
      </c>
      <c r="C888" s="49">
        <v>8</v>
      </c>
      <c r="D888" s="49">
        <v>7</v>
      </c>
      <c r="E888" s="49">
        <v>0</v>
      </c>
    </row>
    <row r="889" spans="1:5" x14ac:dyDescent="0.2">
      <c r="A889" s="2" t="s">
        <v>1826</v>
      </c>
      <c r="B889" s="49">
        <v>10</v>
      </c>
      <c r="C889" s="49">
        <v>6</v>
      </c>
      <c r="D889" s="49">
        <v>4</v>
      </c>
      <c r="E889" s="49">
        <v>0</v>
      </c>
    </row>
    <row r="890" spans="1:5" x14ac:dyDescent="0.2">
      <c r="A890" s="2" t="s">
        <v>1922</v>
      </c>
      <c r="B890" s="49">
        <v>350</v>
      </c>
      <c r="C890" s="49">
        <v>178</v>
      </c>
      <c r="D890" s="49">
        <v>172</v>
      </c>
      <c r="E890" s="49">
        <v>0</v>
      </c>
    </row>
    <row r="891" spans="1:5" x14ac:dyDescent="0.2">
      <c r="A891" s="2" t="s">
        <v>1827</v>
      </c>
      <c r="B891" s="49">
        <v>280</v>
      </c>
      <c r="C891" s="49">
        <v>151</v>
      </c>
      <c r="D891" s="49">
        <v>129</v>
      </c>
      <c r="E891" s="49">
        <v>0</v>
      </c>
    </row>
    <row r="892" spans="1:5" x14ac:dyDescent="0.2">
      <c r="A892" s="2" t="s">
        <v>1896</v>
      </c>
      <c r="B892" s="49">
        <v>306</v>
      </c>
      <c r="C892" s="49">
        <v>165</v>
      </c>
      <c r="D892" s="49">
        <v>141</v>
      </c>
      <c r="E892" s="49">
        <v>0</v>
      </c>
    </row>
    <row r="893" spans="1:5" x14ac:dyDescent="0.2">
      <c r="A893" s="2" t="s">
        <v>1828</v>
      </c>
      <c r="B893" s="49">
        <v>17</v>
      </c>
      <c r="C893" s="49">
        <v>10</v>
      </c>
      <c r="D893" s="49">
        <v>7</v>
      </c>
      <c r="E893" s="49">
        <v>0</v>
      </c>
    </row>
    <row r="894" spans="1:5" x14ac:dyDescent="0.2">
      <c r="A894" s="2" t="s">
        <v>1952</v>
      </c>
      <c r="B894" s="49">
        <v>34</v>
      </c>
      <c r="C894" s="49">
        <v>6</v>
      </c>
      <c r="D894" s="49">
        <v>28</v>
      </c>
      <c r="E894" s="49">
        <v>0</v>
      </c>
    </row>
    <row r="895" spans="1:5" x14ac:dyDescent="0.2">
      <c r="A895" s="2" t="s">
        <v>1897</v>
      </c>
      <c r="B895" s="49">
        <v>34</v>
      </c>
      <c r="C895" s="49">
        <v>6</v>
      </c>
      <c r="D895" s="49">
        <v>28</v>
      </c>
      <c r="E895" s="49">
        <v>0</v>
      </c>
    </row>
    <row r="896" spans="1:5" x14ac:dyDescent="0.2">
      <c r="A896" s="2" t="s">
        <v>1868</v>
      </c>
      <c r="B896" s="49">
        <v>306</v>
      </c>
      <c r="C896" s="49">
        <v>165</v>
      </c>
      <c r="D896" s="49">
        <v>141</v>
      </c>
      <c r="E896" s="49">
        <v>0</v>
      </c>
    </row>
    <row r="897" spans="1:5" x14ac:dyDescent="0.2">
      <c r="A897" s="2" t="s">
        <v>1869</v>
      </c>
      <c r="B897" s="49">
        <v>51</v>
      </c>
      <c r="C897" s="49">
        <v>16</v>
      </c>
      <c r="D897" s="49">
        <v>35</v>
      </c>
      <c r="E897" s="49">
        <v>0</v>
      </c>
    </row>
    <row r="898" spans="1:5" x14ac:dyDescent="0.2">
      <c r="A898" s="2" t="s">
        <v>1829</v>
      </c>
      <c r="B898" s="49">
        <v>18</v>
      </c>
      <c r="C898" s="49">
        <v>9</v>
      </c>
      <c r="D898" s="49">
        <v>9</v>
      </c>
      <c r="E898" s="49">
        <v>0</v>
      </c>
    </row>
    <row r="899" spans="1:5" x14ac:dyDescent="0.2">
      <c r="A899" s="2" t="s">
        <v>1777</v>
      </c>
      <c r="B899" s="49">
        <v>22</v>
      </c>
      <c r="C899" s="49">
        <v>11</v>
      </c>
      <c r="D899" s="49">
        <v>11</v>
      </c>
      <c r="E899" s="49">
        <v>0</v>
      </c>
    </row>
    <row r="900" spans="1:5" x14ac:dyDescent="0.2">
      <c r="A900" s="2" t="s">
        <v>1800</v>
      </c>
      <c r="B900" s="49">
        <v>1015</v>
      </c>
      <c r="C900" s="49">
        <v>534</v>
      </c>
      <c r="D900" s="49">
        <v>481</v>
      </c>
      <c r="E900" s="49">
        <v>0</v>
      </c>
    </row>
    <row r="901" spans="1:5" x14ac:dyDescent="0.2">
      <c r="A901" s="2" t="s">
        <v>1778</v>
      </c>
      <c r="B901" s="49">
        <v>604</v>
      </c>
      <c r="C901" s="49">
        <v>355</v>
      </c>
      <c r="D901" s="49">
        <v>249</v>
      </c>
      <c r="E901" s="49">
        <v>0</v>
      </c>
    </row>
    <row r="902" spans="1:5" x14ac:dyDescent="0.2">
      <c r="A902" s="2" t="s">
        <v>1795</v>
      </c>
      <c r="B902" s="49">
        <v>685</v>
      </c>
      <c r="C902" s="49">
        <v>393</v>
      </c>
      <c r="D902" s="49">
        <v>292</v>
      </c>
      <c r="E902" s="49">
        <v>0</v>
      </c>
    </row>
    <row r="903" spans="1:5" x14ac:dyDescent="0.2">
      <c r="A903" s="2" t="s">
        <v>1779</v>
      </c>
      <c r="B903" s="49">
        <v>167</v>
      </c>
      <c r="C903" s="49">
        <v>77</v>
      </c>
      <c r="D903" s="49">
        <v>90</v>
      </c>
      <c r="E903" s="49">
        <v>0</v>
      </c>
    </row>
    <row r="904" spans="1:5" x14ac:dyDescent="0.2">
      <c r="A904" s="2" t="s">
        <v>1945</v>
      </c>
      <c r="B904" s="49">
        <v>199</v>
      </c>
      <c r="C904" s="49">
        <v>81</v>
      </c>
      <c r="D904" s="49">
        <v>118</v>
      </c>
      <c r="E904" s="49">
        <v>0</v>
      </c>
    </row>
    <row r="905" spans="1:5" x14ac:dyDescent="0.2">
      <c r="A905" s="2" t="s">
        <v>1796</v>
      </c>
      <c r="B905" s="49">
        <v>199</v>
      </c>
      <c r="C905" s="49">
        <v>81</v>
      </c>
      <c r="D905" s="49">
        <v>118</v>
      </c>
      <c r="E905" s="49">
        <v>0</v>
      </c>
    </row>
    <row r="906" spans="1:5" x14ac:dyDescent="0.2">
      <c r="A906" s="2" t="s">
        <v>1788</v>
      </c>
      <c r="B906" s="49">
        <v>685</v>
      </c>
      <c r="C906" s="49">
        <v>393</v>
      </c>
      <c r="D906" s="49">
        <v>292</v>
      </c>
      <c r="E906" s="49">
        <v>0</v>
      </c>
    </row>
    <row r="907" spans="1:5" x14ac:dyDescent="0.2">
      <c r="A907" s="2" t="s">
        <v>1789</v>
      </c>
      <c r="B907" s="49">
        <v>359</v>
      </c>
      <c r="C907" s="49">
        <v>153</v>
      </c>
      <c r="D907" s="49">
        <v>206</v>
      </c>
      <c r="E907" s="49">
        <v>0</v>
      </c>
    </row>
    <row r="908" spans="1:5" x14ac:dyDescent="0.2">
      <c r="A908" s="2" t="s">
        <v>1780</v>
      </c>
      <c r="B908" s="49">
        <v>61</v>
      </c>
      <c r="C908" s="49">
        <v>29</v>
      </c>
      <c r="D908" s="49">
        <v>32</v>
      </c>
      <c r="E908" s="49">
        <v>0</v>
      </c>
    </row>
    <row r="909" spans="1:5" x14ac:dyDescent="0.2">
      <c r="A909" s="2" t="s">
        <v>1830</v>
      </c>
      <c r="B909" s="49">
        <v>10</v>
      </c>
      <c r="C909" s="49">
        <v>6</v>
      </c>
      <c r="D909" s="49">
        <v>4</v>
      </c>
      <c r="E909" s="49">
        <v>0</v>
      </c>
    </row>
    <row r="910" spans="1:5" x14ac:dyDescent="0.2">
      <c r="A910" s="2" t="s">
        <v>1923</v>
      </c>
      <c r="B910" s="49">
        <v>386</v>
      </c>
      <c r="C910" s="49">
        <v>205</v>
      </c>
      <c r="D910" s="49">
        <v>181</v>
      </c>
      <c r="E910" s="49">
        <v>0</v>
      </c>
    </row>
    <row r="911" spans="1:5" x14ac:dyDescent="0.2">
      <c r="A911" s="2" t="s">
        <v>1831</v>
      </c>
      <c r="B911" s="49">
        <v>268</v>
      </c>
      <c r="C911" s="49">
        <v>153</v>
      </c>
      <c r="D911" s="49">
        <v>115</v>
      </c>
      <c r="E911" s="49">
        <v>0</v>
      </c>
    </row>
    <row r="912" spans="1:5" x14ac:dyDescent="0.2">
      <c r="A912" s="2" t="s">
        <v>1898</v>
      </c>
      <c r="B912" s="49">
        <v>293</v>
      </c>
      <c r="C912" s="49">
        <v>166</v>
      </c>
      <c r="D912" s="49">
        <v>127</v>
      </c>
      <c r="E912" s="49">
        <v>0</v>
      </c>
    </row>
    <row r="913" spans="1:5" x14ac:dyDescent="0.2">
      <c r="A913" s="2" t="s">
        <v>1832</v>
      </c>
      <c r="B913" s="49">
        <v>44</v>
      </c>
      <c r="C913" s="49">
        <v>25</v>
      </c>
      <c r="D913" s="49">
        <v>19</v>
      </c>
      <c r="E913" s="49">
        <v>0</v>
      </c>
    </row>
    <row r="914" spans="1:5" x14ac:dyDescent="0.2">
      <c r="A914" s="2" t="s">
        <v>1953</v>
      </c>
      <c r="B914" s="49">
        <v>61</v>
      </c>
      <c r="C914" s="49">
        <v>17</v>
      </c>
      <c r="D914" s="49">
        <v>44</v>
      </c>
      <c r="E914" s="49">
        <v>0</v>
      </c>
    </row>
    <row r="915" spans="1:5" x14ac:dyDescent="0.2">
      <c r="A915" s="2" t="s">
        <v>1899</v>
      </c>
      <c r="B915" s="49">
        <v>61</v>
      </c>
      <c r="C915" s="49">
        <v>17</v>
      </c>
      <c r="D915" s="49">
        <v>44</v>
      </c>
      <c r="E915" s="49">
        <v>0</v>
      </c>
    </row>
    <row r="916" spans="1:5" x14ac:dyDescent="0.2">
      <c r="A916" s="2" t="s">
        <v>1870</v>
      </c>
      <c r="B916" s="49">
        <v>293</v>
      </c>
      <c r="C916" s="49">
        <v>166</v>
      </c>
      <c r="D916" s="49">
        <v>127</v>
      </c>
      <c r="E916" s="49">
        <v>0</v>
      </c>
    </row>
    <row r="917" spans="1:5" x14ac:dyDescent="0.2">
      <c r="A917" s="2" t="s">
        <v>1871</v>
      </c>
      <c r="B917" s="49">
        <v>104</v>
      </c>
      <c r="C917" s="49">
        <v>41</v>
      </c>
      <c r="D917" s="49">
        <v>63</v>
      </c>
      <c r="E917" s="49">
        <v>0</v>
      </c>
    </row>
    <row r="918" spans="1:5" x14ac:dyDescent="0.2">
      <c r="A918" s="2" t="s">
        <v>1833</v>
      </c>
      <c r="B918" s="49">
        <v>17</v>
      </c>
      <c r="C918" s="49">
        <v>9</v>
      </c>
      <c r="D918" s="49">
        <v>8</v>
      </c>
      <c r="E918" s="49">
        <v>0</v>
      </c>
    </row>
    <row r="919" spans="1:5" x14ac:dyDescent="0.2">
      <c r="A919" s="2" t="s">
        <v>1801</v>
      </c>
      <c r="B919" s="49">
        <v>14</v>
      </c>
      <c r="C919" s="49">
        <v>8</v>
      </c>
      <c r="D919" s="49">
        <v>6</v>
      </c>
      <c r="E919" s="49">
        <v>0</v>
      </c>
    </row>
    <row r="920" spans="1:5" x14ac:dyDescent="0.2">
      <c r="A920" s="2" t="s">
        <v>1781</v>
      </c>
      <c r="B920" s="49">
        <v>14</v>
      </c>
      <c r="C920" s="49">
        <v>8</v>
      </c>
      <c r="D920" s="49">
        <v>6</v>
      </c>
      <c r="E920" s="49">
        <v>0</v>
      </c>
    </row>
    <row r="921" spans="1:5" x14ac:dyDescent="0.2">
      <c r="A921" s="2" t="s">
        <v>1790</v>
      </c>
      <c r="B921" s="49">
        <v>14</v>
      </c>
      <c r="C921" s="49">
        <v>8</v>
      </c>
      <c r="D921" s="49">
        <v>6</v>
      </c>
      <c r="E921" s="49">
        <v>0</v>
      </c>
    </row>
    <row r="922" spans="1:5" x14ac:dyDescent="0.2">
      <c r="A922" s="2" t="s">
        <v>1931</v>
      </c>
      <c r="B922" s="49">
        <v>54</v>
      </c>
      <c r="C922" s="49">
        <v>25</v>
      </c>
      <c r="D922" s="49">
        <v>29</v>
      </c>
      <c r="E922" s="49">
        <v>0</v>
      </c>
    </row>
    <row r="923" spans="1:5" x14ac:dyDescent="0.2">
      <c r="A923" s="2" t="s">
        <v>1939</v>
      </c>
      <c r="B923" s="49">
        <v>3537</v>
      </c>
      <c r="C923" s="49">
        <v>1826</v>
      </c>
      <c r="D923" s="49">
        <v>1711</v>
      </c>
      <c r="E923" s="49">
        <v>0</v>
      </c>
    </row>
    <row r="924" spans="1:5" x14ac:dyDescent="0.2">
      <c r="A924" s="2" t="s">
        <v>1932</v>
      </c>
      <c r="B924" s="49">
        <v>2564</v>
      </c>
      <c r="C924" s="49">
        <v>1428</v>
      </c>
      <c r="D924" s="49">
        <v>1136</v>
      </c>
      <c r="E924" s="49">
        <v>0</v>
      </c>
    </row>
    <row r="925" spans="1:5" x14ac:dyDescent="0.2">
      <c r="A925" s="2" t="s">
        <v>1937</v>
      </c>
      <c r="B925" s="49">
        <v>2794</v>
      </c>
      <c r="C925" s="49">
        <v>1530</v>
      </c>
      <c r="D925" s="49">
        <v>1264</v>
      </c>
      <c r="E925" s="49">
        <v>0</v>
      </c>
    </row>
    <row r="926" spans="1:5" x14ac:dyDescent="0.2">
      <c r="A926" s="2" t="s">
        <v>1933</v>
      </c>
      <c r="B926" s="49">
        <v>403</v>
      </c>
      <c r="C926" s="49">
        <v>195</v>
      </c>
      <c r="D926" s="49">
        <v>208</v>
      </c>
      <c r="E926" s="49">
        <v>0</v>
      </c>
    </row>
    <row r="927" spans="1:5" x14ac:dyDescent="0.2">
      <c r="A927" s="2" t="s">
        <v>1961</v>
      </c>
      <c r="B927" s="49">
        <v>460</v>
      </c>
      <c r="C927" s="49">
        <v>155</v>
      </c>
      <c r="D927" s="49">
        <v>305</v>
      </c>
      <c r="E927" s="49">
        <v>0</v>
      </c>
    </row>
    <row r="928" spans="1:5" x14ac:dyDescent="0.2">
      <c r="A928" s="2" t="s">
        <v>1938</v>
      </c>
      <c r="B928" s="49">
        <v>460</v>
      </c>
      <c r="C928" s="49">
        <v>155</v>
      </c>
      <c r="D928" s="49">
        <v>305</v>
      </c>
      <c r="E928" s="49">
        <v>0</v>
      </c>
    </row>
    <row r="929" spans="1:5" x14ac:dyDescent="0.2">
      <c r="A929" s="2" t="s">
        <v>1935</v>
      </c>
      <c r="B929" s="49">
        <v>2794</v>
      </c>
      <c r="C929" s="49">
        <v>1530</v>
      </c>
      <c r="D929" s="49">
        <v>1264</v>
      </c>
      <c r="E929" s="49">
        <v>0</v>
      </c>
    </row>
    <row r="930" spans="1:5" x14ac:dyDescent="0.2">
      <c r="A930" s="2" t="s">
        <v>1936</v>
      </c>
      <c r="B930" s="49">
        <v>855</v>
      </c>
      <c r="C930" s="49">
        <v>345</v>
      </c>
      <c r="D930" s="49">
        <v>510</v>
      </c>
      <c r="E930" s="49">
        <v>0</v>
      </c>
    </row>
    <row r="931" spans="1:5" x14ac:dyDescent="0.2">
      <c r="A931" s="2" t="s">
        <v>1934</v>
      </c>
      <c r="B931" s="49">
        <v>190</v>
      </c>
      <c r="C931" s="49">
        <v>82</v>
      </c>
      <c r="D931" s="49">
        <v>108</v>
      </c>
      <c r="E931" s="49">
        <v>0</v>
      </c>
    </row>
    <row r="932" spans="1:5" x14ac:dyDescent="0.2">
      <c r="A932" s="2" t="s">
        <v>1924</v>
      </c>
      <c r="B932" s="49">
        <v>21</v>
      </c>
      <c r="C932" s="49">
        <v>14</v>
      </c>
      <c r="D932" s="49">
        <v>7</v>
      </c>
      <c r="E932" s="49">
        <v>0</v>
      </c>
    </row>
    <row r="933" spans="1:5" x14ac:dyDescent="0.2">
      <c r="A933" s="2" t="s">
        <v>1834</v>
      </c>
      <c r="B933" s="49">
        <v>11</v>
      </c>
      <c r="C933" s="49">
        <v>8</v>
      </c>
      <c r="D933" s="49">
        <v>3</v>
      </c>
      <c r="E933" s="49">
        <v>0</v>
      </c>
    </row>
    <row r="934" spans="1:5" x14ac:dyDescent="0.2">
      <c r="A934" s="2" t="s">
        <v>1900</v>
      </c>
      <c r="B934" s="49">
        <v>11</v>
      </c>
      <c r="C934" s="49">
        <v>8</v>
      </c>
      <c r="D934" s="49">
        <v>3</v>
      </c>
      <c r="E934" s="49">
        <v>0</v>
      </c>
    </row>
    <row r="935" spans="1:5" x14ac:dyDescent="0.2">
      <c r="A935" s="2" t="s">
        <v>1954</v>
      </c>
      <c r="B935" s="49">
        <v>11</v>
      </c>
      <c r="C935" s="49">
        <v>7</v>
      </c>
      <c r="D935" s="49">
        <v>4</v>
      </c>
      <c r="E935" s="49">
        <v>0</v>
      </c>
    </row>
    <row r="936" spans="1:5" x14ac:dyDescent="0.2">
      <c r="A936" s="2" t="s">
        <v>1901</v>
      </c>
      <c r="B936" s="49">
        <v>11</v>
      </c>
      <c r="C936" s="49">
        <v>7</v>
      </c>
      <c r="D936" s="49">
        <v>4</v>
      </c>
      <c r="E936" s="49">
        <v>0</v>
      </c>
    </row>
    <row r="937" spans="1:5" x14ac:dyDescent="0.2">
      <c r="A937" s="2" t="s">
        <v>1872</v>
      </c>
      <c r="B937" s="49">
        <v>11</v>
      </c>
      <c r="C937" s="49">
        <v>8</v>
      </c>
      <c r="D937" s="49">
        <v>3</v>
      </c>
      <c r="E937" s="49">
        <v>0</v>
      </c>
    </row>
    <row r="938" spans="1:5" x14ac:dyDescent="0.2">
      <c r="A938" s="2" t="s">
        <v>1873</v>
      </c>
      <c r="B938" s="49">
        <v>11</v>
      </c>
      <c r="C938" s="49">
        <v>7</v>
      </c>
      <c r="D938" s="49">
        <v>4</v>
      </c>
      <c r="E938" s="49">
        <v>0</v>
      </c>
    </row>
    <row r="939" spans="1:5" x14ac:dyDescent="0.2">
      <c r="A939" s="2" t="s">
        <v>1835</v>
      </c>
      <c r="B939" s="49">
        <v>8</v>
      </c>
      <c r="C939" s="49">
        <v>3</v>
      </c>
      <c r="D939" s="49">
        <v>5</v>
      </c>
      <c r="E939" s="49">
        <v>0</v>
      </c>
    </row>
    <row r="940" spans="1:5" x14ac:dyDescent="0.2">
      <c r="A940" s="2" t="s">
        <v>1925</v>
      </c>
      <c r="B940" s="49">
        <v>604</v>
      </c>
      <c r="C940" s="49">
        <v>297</v>
      </c>
      <c r="D940" s="49">
        <v>307</v>
      </c>
      <c r="E940" s="49">
        <v>0</v>
      </c>
    </row>
    <row r="941" spans="1:5" x14ac:dyDescent="0.2">
      <c r="A941" s="2" t="s">
        <v>1836</v>
      </c>
      <c r="B941" s="49">
        <v>481</v>
      </c>
      <c r="C941" s="49">
        <v>252</v>
      </c>
      <c r="D941" s="49">
        <v>229</v>
      </c>
      <c r="E941" s="49">
        <v>0</v>
      </c>
    </row>
    <row r="942" spans="1:5" x14ac:dyDescent="0.2">
      <c r="A942" s="2" t="s">
        <v>1902</v>
      </c>
      <c r="B942" s="49">
        <v>514</v>
      </c>
      <c r="C942" s="49">
        <v>268</v>
      </c>
      <c r="D942" s="49">
        <v>246</v>
      </c>
      <c r="E942" s="49">
        <v>0</v>
      </c>
    </row>
    <row r="943" spans="1:5" x14ac:dyDescent="0.2">
      <c r="A943" s="2" t="s">
        <v>1837</v>
      </c>
      <c r="B943" s="49">
        <v>39</v>
      </c>
      <c r="C943" s="49">
        <v>19</v>
      </c>
      <c r="D943" s="49">
        <v>20</v>
      </c>
      <c r="E943" s="49">
        <v>0</v>
      </c>
    </row>
    <row r="944" spans="1:5" x14ac:dyDescent="0.2">
      <c r="A944" s="2" t="s">
        <v>1955</v>
      </c>
      <c r="B944" s="49">
        <v>59</v>
      </c>
      <c r="C944" s="49">
        <v>15</v>
      </c>
      <c r="D944" s="49">
        <v>44</v>
      </c>
      <c r="E944" s="49">
        <v>0</v>
      </c>
    </row>
    <row r="945" spans="1:5" x14ac:dyDescent="0.2">
      <c r="A945" s="2" t="s">
        <v>1903</v>
      </c>
      <c r="B945" s="49">
        <v>59</v>
      </c>
      <c r="C945" s="49">
        <v>15</v>
      </c>
      <c r="D945" s="49">
        <v>44</v>
      </c>
      <c r="E945" s="49">
        <v>0</v>
      </c>
    </row>
    <row r="946" spans="1:5" x14ac:dyDescent="0.2">
      <c r="A946" s="2" t="s">
        <v>1874</v>
      </c>
      <c r="B946" s="49">
        <v>514</v>
      </c>
      <c r="C946" s="49">
        <v>268</v>
      </c>
      <c r="D946" s="49">
        <v>246</v>
      </c>
      <c r="E946" s="49">
        <v>0</v>
      </c>
    </row>
    <row r="947" spans="1:5" x14ac:dyDescent="0.2">
      <c r="A947" s="2" t="s">
        <v>1875</v>
      </c>
      <c r="B947" s="49">
        <v>98</v>
      </c>
      <c r="C947" s="49">
        <v>34</v>
      </c>
      <c r="D947" s="49">
        <v>64</v>
      </c>
      <c r="E947" s="49">
        <v>0</v>
      </c>
    </row>
    <row r="948" spans="1:5" x14ac:dyDescent="0.2">
      <c r="A948" s="2" t="s">
        <v>1838</v>
      </c>
      <c r="B948" s="49">
        <v>26</v>
      </c>
      <c r="C948" s="49">
        <v>13</v>
      </c>
      <c r="D948" s="49">
        <v>13</v>
      </c>
      <c r="E948" s="49">
        <v>0</v>
      </c>
    </row>
    <row r="949" spans="1:5" x14ac:dyDescent="0.2">
      <c r="A949" s="2" t="s">
        <v>1839</v>
      </c>
      <c r="B949" s="49">
        <v>3</v>
      </c>
      <c r="C949" s="49">
        <v>1</v>
      </c>
      <c r="D949" s="49">
        <v>2</v>
      </c>
      <c r="E949" s="49">
        <v>0</v>
      </c>
    </row>
    <row r="950" spans="1:5" x14ac:dyDescent="0.2">
      <c r="A950" s="2" t="s">
        <v>1926</v>
      </c>
      <c r="B950" s="49">
        <v>354</v>
      </c>
      <c r="C950" s="49">
        <v>173</v>
      </c>
      <c r="D950" s="49">
        <v>181</v>
      </c>
      <c r="E950" s="49">
        <v>0</v>
      </c>
    </row>
    <row r="951" spans="1:5" x14ac:dyDescent="0.2">
      <c r="A951" s="2" t="s">
        <v>1840</v>
      </c>
      <c r="B951" s="49">
        <v>204</v>
      </c>
      <c r="C951" s="49">
        <v>116</v>
      </c>
      <c r="D951" s="49">
        <v>88</v>
      </c>
      <c r="E951" s="49">
        <v>0</v>
      </c>
    </row>
    <row r="952" spans="1:5" x14ac:dyDescent="0.2">
      <c r="A952" s="2" t="s">
        <v>1904</v>
      </c>
      <c r="B952" s="49">
        <v>233</v>
      </c>
      <c r="C952" s="49">
        <v>128</v>
      </c>
      <c r="D952" s="49">
        <v>105</v>
      </c>
      <c r="E952" s="49">
        <v>0</v>
      </c>
    </row>
    <row r="953" spans="1:5" x14ac:dyDescent="0.2">
      <c r="A953" s="2" t="s">
        <v>1841</v>
      </c>
      <c r="B953" s="49">
        <v>105</v>
      </c>
      <c r="C953" s="49">
        <v>43</v>
      </c>
      <c r="D953" s="49">
        <v>62</v>
      </c>
      <c r="E953" s="49">
        <v>0</v>
      </c>
    </row>
    <row r="954" spans="1:5" x14ac:dyDescent="0.2">
      <c r="A954" s="2" t="s">
        <v>1956</v>
      </c>
      <c r="B954" s="49">
        <v>27</v>
      </c>
      <c r="C954" s="49">
        <v>8</v>
      </c>
      <c r="D954" s="49">
        <v>19</v>
      </c>
      <c r="E954" s="49">
        <v>0</v>
      </c>
    </row>
    <row r="955" spans="1:5" x14ac:dyDescent="0.2">
      <c r="A955" s="2" t="s">
        <v>1905</v>
      </c>
      <c r="B955" s="49">
        <v>27</v>
      </c>
      <c r="C955" s="49">
        <v>8</v>
      </c>
      <c r="D955" s="49">
        <v>19</v>
      </c>
      <c r="E955" s="49">
        <v>0</v>
      </c>
    </row>
    <row r="956" spans="1:5" x14ac:dyDescent="0.2">
      <c r="A956" s="2" t="s">
        <v>1876</v>
      </c>
      <c r="B956" s="49">
        <v>233</v>
      </c>
      <c r="C956" s="49">
        <v>128</v>
      </c>
      <c r="D956" s="49">
        <v>105</v>
      </c>
      <c r="E956" s="49">
        <v>0</v>
      </c>
    </row>
    <row r="957" spans="1:5" x14ac:dyDescent="0.2">
      <c r="A957" s="2" t="s">
        <v>1877</v>
      </c>
      <c r="B957" s="49">
        <v>131</v>
      </c>
      <c r="C957" s="49">
        <v>50</v>
      </c>
      <c r="D957" s="49">
        <v>81</v>
      </c>
      <c r="E957" s="49">
        <v>0</v>
      </c>
    </row>
    <row r="958" spans="1:5" x14ac:dyDescent="0.2">
      <c r="A958" s="2" t="s">
        <v>1842</v>
      </c>
      <c r="B958" s="49">
        <v>26</v>
      </c>
      <c r="C958" s="49">
        <v>11</v>
      </c>
      <c r="D958" s="49">
        <v>15</v>
      </c>
      <c r="E958" s="49">
        <v>0</v>
      </c>
    </row>
    <row r="959" spans="1:5" x14ac:dyDescent="0.2">
      <c r="A959" s="2" t="s">
        <v>1843</v>
      </c>
      <c r="B959" s="49">
        <v>3</v>
      </c>
      <c r="C959" s="49">
        <v>2</v>
      </c>
      <c r="D959" s="49">
        <v>1</v>
      </c>
      <c r="E959" s="49">
        <v>0</v>
      </c>
    </row>
    <row r="960" spans="1:5" x14ac:dyDescent="0.2">
      <c r="A960" s="2" t="s">
        <v>1927</v>
      </c>
      <c r="B960" s="49">
        <v>179</v>
      </c>
      <c r="C960" s="49">
        <v>97</v>
      </c>
      <c r="D960" s="49">
        <v>82</v>
      </c>
      <c r="E960" s="49">
        <v>0</v>
      </c>
    </row>
    <row r="961" spans="1:5" x14ac:dyDescent="0.2">
      <c r="A961" s="2" t="s">
        <v>1844</v>
      </c>
      <c r="B961" s="49">
        <v>133</v>
      </c>
      <c r="C961" s="49">
        <v>79</v>
      </c>
      <c r="D961" s="49">
        <v>54</v>
      </c>
      <c r="E961" s="49">
        <v>0</v>
      </c>
    </row>
    <row r="962" spans="1:5" x14ac:dyDescent="0.2">
      <c r="A962" s="2" t="s">
        <v>1906</v>
      </c>
      <c r="B962" s="49">
        <v>150</v>
      </c>
      <c r="C962" s="49">
        <v>86</v>
      </c>
      <c r="D962" s="49">
        <v>64</v>
      </c>
      <c r="E962" s="49">
        <v>0</v>
      </c>
    </row>
    <row r="963" spans="1:5" x14ac:dyDescent="0.2">
      <c r="A963" s="2" t="s">
        <v>1845</v>
      </c>
      <c r="B963" s="49">
        <v>14</v>
      </c>
      <c r="C963" s="49">
        <v>5</v>
      </c>
      <c r="D963" s="49">
        <v>9</v>
      </c>
      <c r="E963" s="49">
        <v>0</v>
      </c>
    </row>
    <row r="964" spans="1:5" x14ac:dyDescent="0.2">
      <c r="A964" s="2" t="s">
        <v>1957</v>
      </c>
      <c r="B964" s="49">
        <v>15</v>
      </c>
      <c r="C964" s="49">
        <v>6</v>
      </c>
      <c r="D964" s="49">
        <v>9</v>
      </c>
      <c r="E964" s="49">
        <v>0</v>
      </c>
    </row>
    <row r="965" spans="1:5" x14ac:dyDescent="0.2">
      <c r="A965" s="2" t="s">
        <v>1907</v>
      </c>
      <c r="B965" s="49">
        <v>15</v>
      </c>
      <c r="C965" s="49">
        <v>6</v>
      </c>
      <c r="D965" s="49">
        <v>9</v>
      </c>
      <c r="E965" s="49">
        <v>0</v>
      </c>
    </row>
    <row r="966" spans="1:5" x14ac:dyDescent="0.2">
      <c r="A966" s="2" t="s">
        <v>1878</v>
      </c>
      <c r="B966" s="49">
        <v>150</v>
      </c>
      <c r="C966" s="49">
        <v>86</v>
      </c>
      <c r="D966" s="49">
        <v>64</v>
      </c>
      <c r="E966" s="49">
        <v>0</v>
      </c>
    </row>
    <row r="967" spans="1:5" x14ac:dyDescent="0.2">
      <c r="A967" s="2" t="s">
        <v>1879</v>
      </c>
      <c r="B967" s="49">
        <v>29</v>
      </c>
      <c r="C967" s="49">
        <v>11</v>
      </c>
      <c r="D967" s="49">
        <v>18</v>
      </c>
      <c r="E967" s="49">
        <v>0</v>
      </c>
    </row>
    <row r="968" spans="1:5" x14ac:dyDescent="0.2">
      <c r="A968" s="2" t="s">
        <v>1846</v>
      </c>
      <c r="B968" s="49">
        <v>14</v>
      </c>
      <c r="C968" s="49">
        <v>5</v>
      </c>
      <c r="D968" s="49">
        <v>9</v>
      </c>
      <c r="E968" s="49">
        <v>0</v>
      </c>
    </row>
    <row r="969" spans="1:5" x14ac:dyDescent="0.2">
      <c r="A969" s="2" t="s">
        <v>1782</v>
      </c>
      <c r="B969" s="49">
        <v>21</v>
      </c>
      <c r="C969" s="49">
        <v>10</v>
      </c>
      <c r="D969" s="49">
        <v>11</v>
      </c>
      <c r="E969" s="49">
        <v>0</v>
      </c>
    </row>
    <row r="970" spans="1:5" x14ac:dyDescent="0.2">
      <c r="A970" s="2" t="s">
        <v>1802</v>
      </c>
      <c r="B970" s="49">
        <v>1674</v>
      </c>
      <c r="C970" s="49">
        <v>892</v>
      </c>
      <c r="D970" s="49">
        <v>782</v>
      </c>
      <c r="E970" s="49">
        <v>0</v>
      </c>
    </row>
    <row r="971" spans="1:5" x14ac:dyDescent="0.2">
      <c r="A971" s="2" t="s">
        <v>1783</v>
      </c>
      <c r="B971" s="49">
        <v>1316</v>
      </c>
      <c r="C971" s="49">
        <v>745</v>
      </c>
      <c r="D971" s="49">
        <v>571</v>
      </c>
      <c r="E971" s="49">
        <v>0</v>
      </c>
    </row>
    <row r="972" spans="1:5" x14ac:dyDescent="0.2">
      <c r="A972" s="2" t="s">
        <v>1797</v>
      </c>
      <c r="B972" s="49">
        <v>1409</v>
      </c>
      <c r="C972" s="49">
        <v>785</v>
      </c>
      <c r="D972" s="49">
        <v>624</v>
      </c>
      <c r="E972" s="49">
        <v>0</v>
      </c>
    </row>
    <row r="973" spans="1:5" x14ac:dyDescent="0.2">
      <c r="A973" s="2" t="s">
        <v>1784</v>
      </c>
      <c r="B973" s="49">
        <v>169</v>
      </c>
      <c r="C973" s="49">
        <v>83</v>
      </c>
      <c r="D973" s="49">
        <v>86</v>
      </c>
      <c r="E973" s="49">
        <v>0</v>
      </c>
    </row>
    <row r="974" spans="1:5" x14ac:dyDescent="0.2">
      <c r="A974" s="2" t="s">
        <v>1946</v>
      </c>
      <c r="B974" s="49">
        <v>145</v>
      </c>
      <c r="C974" s="49">
        <v>43</v>
      </c>
      <c r="D974" s="49">
        <v>102</v>
      </c>
      <c r="E974" s="49">
        <v>0</v>
      </c>
    </row>
    <row r="975" spans="1:5" x14ac:dyDescent="0.2">
      <c r="A975" s="2" t="s">
        <v>1798</v>
      </c>
      <c r="B975" s="49">
        <v>145</v>
      </c>
      <c r="C975" s="49">
        <v>43</v>
      </c>
      <c r="D975" s="49">
        <v>102</v>
      </c>
      <c r="E975" s="49">
        <v>0</v>
      </c>
    </row>
    <row r="976" spans="1:5" x14ac:dyDescent="0.2">
      <c r="A976" s="2" t="s">
        <v>1791</v>
      </c>
      <c r="B976" s="49">
        <v>1409</v>
      </c>
      <c r="C976" s="49">
        <v>785</v>
      </c>
      <c r="D976" s="49">
        <v>624</v>
      </c>
      <c r="E976" s="49">
        <v>0</v>
      </c>
    </row>
    <row r="977" spans="1:5" x14ac:dyDescent="0.2">
      <c r="A977" s="2" t="s">
        <v>1792</v>
      </c>
      <c r="B977" s="49">
        <v>314</v>
      </c>
      <c r="C977" s="49">
        <v>126</v>
      </c>
      <c r="D977" s="49">
        <v>188</v>
      </c>
      <c r="E977" s="49">
        <v>0</v>
      </c>
    </row>
    <row r="978" spans="1:5" x14ac:dyDescent="0.2">
      <c r="A978" s="2" t="s">
        <v>1785</v>
      </c>
      <c r="B978" s="49">
        <v>81</v>
      </c>
      <c r="C978" s="49">
        <v>33</v>
      </c>
      <c r="D978" s="49">
        <v>48</v>
      </c>
      <c r="E978" s="49">
        <v>0</v>
      </c>
    </row>
    <row r="979" spans="1:5" x14ac:dyDescent="0.2">
      <c r="A979" s="2" t="s">
        <v>1928</v>
      </c>
      <c r="B979" s="49">
        <v>19</v>
      </c>
      <c r="C979" s="49">
        <v>12</v>
      </c>
      <c r="D979" s="49">
        <v>7</v>
      </c>
      <c r="E979" s="49">
        <v>0</v>
      </c>
    </row>
    <row r="980" spans="1:5" x14ac:dyDescent="0.2">
      <c r="A980" s="2" t="s">
        <v>1847</v>
      </c>
      <c r="B980" s="49">
        <v>2</v>
      </c>
      <c r="C980" s="49">
        <v>2</v>
      </c>
      <c r="D980" s="47"/>
      <c r="E980" s="49">
        <v>0</v>
      </c>
    </row>
    <row r="981" spans="1:5" x14ac:dyDescent="0.2">
      <c r="A981" s="2" t="s">
        <v>1908</v>
      </c>
      <c r="B981" s="49">
        <v>5</v>
      </c>
      <c r="C981" s="49">
        <v>3</v>
      </c>
      <c r="D981" s="49">
        <v>2</v>
      </c>
      <c r="E981" s="49">
        <v>0</v>
      </c>
    </row>
    <row r="982" spans="1:5" x14ac:dyDescent="0.2">
      <c r="A982" s="2" t="s">
        <v>1958</v>
      </c>
      <c r="B982" s="49">
        <v>14</v>
      </c>
      <c r="C982" s="49">
        <v>9</v>
      </c>
      <c r="D982" s="49">
        <v>5</v>
      </c>
      <c r="E982" s="49">
        <v>0</v>
      </c>
    </row>
    <row r="983" spans="1:5" x14ac:dyDescent="0.2">
      <c r="A983" s="2" t="s">
        <v>1909</v>
      </c>
      <c r="B983" s="49">
        <v>14</v>
      </c>
      <c r="C983" s="49">
        <v>9</v>
      </c>
      <c r="D983" s="49">
        <v>5</v>
      </c>
      <c r="E983" s="49">
        <v>0</v>
      </c>
    </row>
    <row r="984" spans="1:5" x14ac:dyDescent="0.2">
      <c r="A984" s="2" t="s">
        <v>1880</v>
      </c>
      <c r="B984" s="49">
        <v>5</v>
      </c>
      <c r="C984" s="49">
        <v>3</v>
      </c>
      <c r="D984" s="49">
        <v>2</v>
      </c>
      <c r="E984" s="49">
        <v>0</v>
      </c>
    </row>
    <row r="985" spans="1:5" x14ac:dyDescent="0.2">
      <c r="A985" s="2" t="s">
        <v>1881</v>
      </c>
      <c r="B985" s="49">
        <v>14</v>
      </c>
      <c r="C985" s="49">
        <v>9</v>
      </c>
      <c r="D985" s="49">
        <v>5</v>
      </c>
      <c r="E985" s="49">
        <v>0</v>
      </c>
    </row>
    <row r="986" spans="1:5" x14ac:dyDescent="0.2">
      <c r="A986" s="2" t="s">
        <v>1848</v>
      </c>
      <c r="B986" s="49">
        <v>3</v>
      </c>
      <c r="C986" s="49">
        <v>1</v>
      </c>
      <c r="D986" s="49">
        <v>2</v>
      </c>
      <c r="E986" s="49">
        <v>0</v>
      </c>
    </row>
    <row r="987" spans="1:5" x14ac:dyDescent="0.2">
      <c r="A987" s="2" t="s">
        <v>1849</v>
      </c>
      <c r="B987" s="49">
        <v>1</v>
      </c>
      <c r="C987" s="47"/>
      <c r="D987" s="49">
        <v>1</v>
      </c>
      <c r="E987" s="49">
        <v>0</v>
      </c>
    </row>
    <row r="988" spans="1:5" x14ac:dyDescent="0.2">
      <c r="A988" s="2" t="s">
        <v>1929</v>
      </c>
      <c r="B988" s="49">
        <v>77</v>
      </c>
      <c r="C988" s="49">
        <v>47</v>
      </c>
      <c r="D988" s="49">
        <v>30</v>
      </c>
      <c r="E988" s="49">
        <v>0</v>
      </c>
    </row>
    <row r="989" spans="1:5" x14ac:dyDescent="0.2">
      <c r="A989" s="2" t="s">
        <v>1850</v>
      </c>
      <c r="B989" s="49">
        <v>54</v>
      </c>
      <c r="C989" s="49">
        <v>37</v>
      </c>
      <c r="D989" s="49">
        <v>17</v>
      </c>
      <c r="E989" s="49">
        <v>0</v>
      </c>
    </row>
    <row r="990" spans="1:5" x14ac:dyDescent="0.2">
      <c r="A990" s="2" t="s">
        <v>1910</v>
      </c>
      <c r="B990" s="49">
        <v>59</v>
      </c>
      <c r="C990" s="49">
        <v>39</v>
      </c>
      <c r="D990" s="49">
        <v>20</v>
      </c>
      <c r="E990" s="49">
        <v>0</v>
      </c>
    </row>
    <row r="991" spans="1:5" x14ac:dyDescent="0.2">
      <c r="A991" s="2" t="s">
        <v>1851</v>
      </c>
      <c r="B991" s="49">
        <v>7</v>
      </c>
      <c r="C991" s="49">
        <v>5</v>
      </c>
      <c r="D991" s="49">
        <v>2</v>
      </c>
      <c r="E991" s="49">
        <v>0</v>
      </c>
    </row>
    <row r="992" spans="1:5" x14ac:dyDescent="0.2">
      <c r="A992" s="2" t="s">
        <v>1959</v>
      </c>
      <c r="B992" s="49">
        <v>13</v>
      </c>
      <c r="C992" s="49">
        <v>3</v>
      </c>
      <c r="D992" s="49">
        <v>10</v>
      </c>
      <c r="E992" s="49">
        <v>0</v>
      </c>
    </row>
    <row r="993" spans="1:5" x14ac:dyDescent="0.2">
      <c r="A993" s="2" t="s">
        <v>1911</v>
      </c>
      <c r="B993" s="49">
        <v>13</v>
      </c>
      <c r="C993" s="49">
        <v>3</v>
      </c>
      <c r="D993" s="49">
        <v>10</v>
      </c>
      <c r="E993" s="49">
        <v>0</v>
      </c>
    </row>
    <row r="994" spans="1:5" x14ac:dyDescent="0.2">
      <c r="A994" s="2" t="s">
        <v>1882</v>
      </c>
      <c r="B994" s="49">
        <v>59</v>
      </c>
      <c r="C994" s="49">
        <v>39</v>
      </c>
      <c r="D994" s="49">
        <v>20</v>
      </c>
      <c r="E994" s="49">
        <v>0</v>
      </c>
    </row>
    <row r="995" spans="1:5" x14ac:dyDescent="0.2">
      <c r="A995" s="2" t="s">
        <v>1883</v>
      </c>
      <c r="B995" s="49">
        <v>20</v>
      </c>
      <c r="C995" s="49">
        <v>8</v>
      </c>
      <c r="D995" s="49">
        <v>12</v>
      </c>
      <c r="E995" s="49">
        <v>0</v>
      </c>
    </row>
    <row r="996" spans="1:5" x14ac:dyDescent="0.2">
      <c r="A996" s="2" t="s">
        <v>1852</v>
      </c>
      <c r="B996" s="49">
        <v>4</v>
      </c>
      <c r="C996" s="49">
        <v>2</v>
      </c>
      <c r="D996" s="49">
        <v>2</v>
      </c>
      <c r="E996" s="49">
        <v>0</v>
      </c>
    </row>
    <row r="997" spans="1:5" x14ac:dyDescent="0.2">
      <c r="A997" s="2" t="s">
        <v>1853</v>
      </c>
      <c r="B997" s="49">
        <v>1</v>
      </c>
      <c r="C997" s="47"/>
      <c r="D997" s="49">
        <v>1</v>
      </c>
      <c r="E997" s="49">
        <v>0</v>
      </c>
    </row>
    <row r="998" spans="1:5" x14ac:dyDescent="0.2">
      <c r="A998" s="2" t="s">
        <v>1930</v>
      </c>
      <c r="B998" s="49">
        <v>10</v>
      </c>
      <c r="C998" s="49">
        <v>4</v>
      </c>
      <c r="D998" s="49">
        <v>6</v>
      </c>
      <c r="E998" s="49">
        <v>0</v>
      </c>
    </row>
    <row r="999" spans="1:5" x14ac:dyDescent="0.2">
      <c r="A999" s="2" t="s">
        <v>1912</v>
      </c>
      <c r="B999" s="49">
        <v>1</v>
      </c>
      <c r="C999" s="47"/>
      <c r="D999" s="49">
        <v>1</v>
      </c>
      <c r="E999" s="49">
        <v>0</v>
      </c>
    </row>
    <row r="1000" spans="1:5" x14ac:dyDescent="0.2">
      <c r="A1000" s="2" t="s">
        <v>1854</v>
      </c>
      <c r="B1000" s="49">
        <v>1</v>
      </c>
      <c r="C1000" s="47"/>
      <c r="D1000" s="49">
        <v>1</v>
      </c>
      <c r="E1000" s="49">
        <v>0</v>
      </c>
    </row>
    <row r="1001" spans="1:5" x14ac:dyDescent="0.2">
      <c r="A1001" s="2" t="s">
        <v>1960</v>
      </c>
      <c r="B1001" s="49">
        <v>9</v>
      </c>
      <c r="C1001" s="49">
        <v>4</v>
      </c>
      <c r="D1001" s="49">
        <v>5</v>
      </c>
      <c r="E1001" s="49">
        <v>0</v>
      </c>
    </row>
    <row r="1002" spans="1:5" x14ac:dyDescent="0.2">
      <c r="A1002" s="2" t="s">
        <v>1913</v>
      </c>
      <c r="B1002" s="49">
        <v>9</v>
      </c>
      <c r="C1002" s="49">
        <v>4</v>
      </c>
      <c r="D1002" s="49">
        <v>5</v>
      </c>
      <c r="E1002" s="49">
        <v>0</v>
      </c>
    </row>
    <row r="1003" spans="1:5" x14ac:dyDescent="0.2">
      <c r="A1003" s="2" t="s">
        <v>1884</v>
      </c>
      <c r="B1003" s="49">
        <v>1</v>
      </c>
      <c r="C1003" s="47"/>
      <c r="D1003" s="49">
        <v>1</v>
      </c>
      <c r="E1003" s="49">
        <v>0</v>
      </c>
    </row>
    <row r="1004" spans="1:5" x14ac:dyDescent="0.2">
      <c r="A1004" s="2" t="s">
        <v>1885</v>
      </c>
      <c r="B1004" s="49">
        <v>10</v>
      </c>
      <c r="C1004" s="49">
        <v>4</v>
      </c>
      <c r="D1004" s="49">
        <v>6</v>
      </c>
      <c r="E1004" s="49">
        <v>0</v>
      </c>
    </row>
    <row r="1005" spans="1:5" x14ac:dyDescent="0.2">
      <c r="A1005" s="2" t="s">
        <v>2277</v>
      </c>
      <c r="B1005" s="49">
        <v>8</v>
      </c>
      <c r="C1005" s="49">
        <v>4</v>
      </c>
      <c r="D1005" s="49">
        <v>4</v>
      </c>
      <c r="E1005" s="49">
        <v>0</v>
      </c>
    </row>
    <row r="1006" spans="1:5" x14ac:dyDescent="0.2">
      <c r="A1006" s="2" t="s">
        <v>2171</v>
      </c>
      <c r="B1006" s="49">
        <v>8</v>
      </c>
      <c r="C1006" s="49">
        <v>4</v>
      </c>
      <c r="D1006" s="49">
        <v>4</v>
      </c>
      <c r="E1006" s="49">
        <v>0</v>
      </c>
    </row>
    <row r="1007" spans="1:5" x14ac:dyDescent="0.2">
      <c r="A1007" s="2" t="s">
        <v>2234</v>
      </c>
      <c r="B1007" s="49">
        <v>8</v>
      </c>
      <c r="C1007" s="49">
        <v>4</v>
      </c>
      <c r="D1007" s="49">
        <v>4</v>
      </c>
      <c r="E1007" s="49">
        <v>0</v>
      </c>
    </row>
    <row r="1008" spans="1:5" x14ac:dyDescent="0.2">
      <c r="A1008" s="2" t="s">
        <v>2278</v>
      </c>
      <c r="B1008" s="49">
        <v>1</v>
      </c>
      <c r="C1008" s="49">
        <v>1</v>
      </c>
      <c r="D1008" s="47"/>
      <c r="E1008" s="49">
        <v>0</v>
      </c>
    </row>
    <row r="1009" spans="1:5" x14ac:dyDescent="0.2">
      <c r="A1009" s="2" t="s">
        <v>2172</v>
      </c>
      <c r="B1009" s="49">
        <v>1</v>
      </c>
      <c r="C1009" s="49">
        <v>1</v>
      </c>
      <c r="D1009" s="47"/>
      <c r="E1009" s="49">
        <v>0</v>
      </c>
    </row>
    <row r="1010" spans="1:5" x14ac:dyDescent="0.2">
      <c r="A1010" s="2" t="s">
        <v>2235</v>
      </c>
      <c r="B1010" s="49">
        <v>1</v>
      </c>
      <c r="C1010" s="49">
        <v>1</v>
      </c>
      <c r="D1010" s="47"/>
      <c r="E1010" s="49">
        <v>0</v>
      </c>
    </row>
    <row r="1011" spans="1:5" x14ac:dyDescent="0.2">
      <c r="A1011" s="2" t="s">
        <v>2279</v>
      </c>
      <c r="B1011" s="49">
        <v>8</v>
      </c>
      <c r="C1011" s="49">
        <v>7</v>
      </c>
      <c r="D1011" s="49">
        <v>1</v>
      </c>
      <c r="E1011" s="49">
        <v>0</v>
      </c>
    </row>
    <row r="1012" spans="1:5" x14ac:dyDescent="0.2">
      <c r="A1012" s="2" t="s">
        <v>2173</v>
      </c>
      <c r="B1012" s="49">
        <v>8</v>
      </c>
      <c r="C1012" s="49">
        <v>7</v>
      </c>
      <c r="D1012" s="49">
        <v>1</v>
      </c>
      <c r="E1012" s="49">
        <v>0</v>
      </c>
    </row>
    <row r="1013" spans="1:5" x14ac:dyDescent="0.2">
      <c r="A1013" s="2" t="s">
        <v>2236</v>
      </c>
      <c r="B1013" s="49">
        <v>8</v>
      </c>
      <c r="C1013" s="49">
        <v>7</v>
      </c>
      <c r="D1013" s="49">
        <v>1</v>
      </c>
      <c r="E1013" s="49">
        <v>0</v>
      </c>
    </row>
    <row r="1014" spans="1:5" x14ac:dyDescent="0.2">
      <c r="A1014" s="2" t="s">
        <v>2174</v>
      </c>
      <c r="B1014" s="49">
        <v>2</v>
      </c>
      <c r="C1014" s="47"/>
      <c r="D1014" s="49">
        <v>2</v>
      </c>
      <c r="E1014" s="49">
        <v>0</v>
      </c>
    </row>
    <row r="1015" spans="1:5" x14ac:dyDescent="0.2">
      <c r="A1015" s="2" t="s">
        <v>2280</v>
      </c>
      <c r="B1015" s="49">
        <v>236</v>
      </c>
      <c r="C1015" s="49">
        <v>119</v>
      </c>
      <c r="D1015" s="49">
        <v>117</v>
      </c>
      <c r="E1015" s="49">
        <v>0</v>
      </c>
    </row>
    <row r="1016" spans="1:5" x14ac:dyDescent="0.2">
      <c r="A1016" s="2" t="s">
        <v>2136</v>
      </c>
      <c r="B1016" s="49">
        <v>1</v>
      </c>
      <c r="C1016" s="49">
        <v>1</v>
      </c>
      <c r="D1016" s="47"/>
      <c r="E1016" s="49">
        <v>0</v>
      </c>
    </row>
    <row r="1017" spans="1:5" x14ac:dyDescent="0.2">
      <c r="A1017" s="2" t="s">
        <v>2136</v>
      </c>
      <c r="B1017" s="49">
        <v>1</v>
      </c>
      <c r="C1017" s="49">
        <v>1</v>
      </c>
      <c r="D1017" s="47"/>
      <c r="E1017" s="49">
        <v>0</v>
      </c>
    </row>
    <row r="1018" spans="1:5" x14ac:dyDescent="0.2">
      <c r="A1018" s="2" t="s">
        <v>2175</v>
      </c>
      <c r="B1018" s="49">
        <v>189</v>
      </c>
      <c r="C1018" s="49">
        <v>103</v>
      </c>
      <c r="D1018" s="49">
        <v>86</v>
      </c>
      <c r="E1018" s="49">
        <v>0</v>
      </c>
    </row>
    <row r="1019" spans="1:5" x14ac:dyDescent="0.2">
      <c r="A1019" s="2" t="s">
        <v>2264</v>
      </c>
      <c r="B1019" s="49">
        <v>205</v>
      </c>
      <c r="C1019" s="49">
        <v>105</v>
      </c>
      <c r="D1019" s="49">
        <v>100</v>
      </c>
      <c r="E1019" s="49">
        <v>0</v>
      </c>
    </row>
    <row r="1020" spans="1:5" x14ac:dyDescent="0.2">
      <c r="A1020" s="2" t="s">
        <v>2176</v>
      </c>
      <c r="B1020" s="49">
        <v>13</v>
      </c>
      <c r="C1020" s="49">
        <v>4</v>
      </c>
      <c r="D1020" s="49">
        <v>9</v>
      </c>
      <c r="E1020" s="49">
        <v>0</v>
      </c>
    </row>
    <row r="1021" spans="1:5" x14ac:dyDescent="0.2">
      <c r="A1021" s="2" t="s">
        <v>2166</v>
      </c>
      <c r="B1021" s="49">
        <v>3</v>
      </c>
      <c r="C1021" s="49">
        <v>3</v>
      </c>
      <c r="D1021" s="47"/>
      <c r="E1021" s="49">
        <v>0</v>
      </c>
    </row>
    <row r="1022" spans="1:5" x14ac:dyDescent="0.2">
      <c r="A1022" s="2" t="s">
        <v>2166</v>
      </c>
      <c r="B1022" s="49">
        <v>3</v>
      </c>
      <c r="C1022" s="49">
        <v>3</v>
      </c>
      <c r="D1022" s="47"/>
      <c r="E1022" s="49">
        <v>0</v>
      </c>
    </row>
    <row r="1023" spans="1:5" x14ac:dyDescent="0.2">
      <c r="A1023" s="2" t="s">
        <v>2177</v>
      </c>
      <c r="B1023" s="49">
        <v>21</v>
      </c>
      <c r="C1023" s="49">
        <v>10</v>
      </c>
      <c r="D1023" s="49">
        <v>11</v>
      </c>
      <c r="E1023" s="49">
        <v>0</v>
      </c>
    </row>
    <row r="1024" spans="1:5" x14ac:dyDescent="0.2">
      <c r="A1024" s="2" t="s">
        <v>2237</v>
      </c>
      <c r="B1024" s="49">
        <v>205</v>
      </c>
      <c r="C1024" s="49">
        <v>105</v>
      </c>
      <c r="D1024" s="49">
        <v>100</v>
      </c>
      <c r="E1024" s="49">
        <v>0</v>
      </c>
    </row>
    <row r="1025" spans="1:5" x14ac:dyDescent="0.2">
      <c r="A1025" s="2" t="s">
        <v>2238</v>
      </c>
      <c r="B1025" s="49">
        <v>34</v>
      </c>
      <c r="C1025" s="49">
        <v>14</v>
      </c>
      <c r="D1025" s="49">
        <v>20</v>
      </c>
      <c r="E1025" s="49">
        <v>0</v>
      </c>
    </row>
    <row r="1026" spans="1:5" x14ac:dyDescent="0.2">
      <c r="A1026" s="2" t="s">
        <v>2178</v>
      </c>
      <c r="B1026" s="49">
        <v>16</v>
      </c>
      <c r="C1026" s="49">
        <v>2</v>
      </c>
      <c r="D1026" s="49">
        <v>14</v>
      </c>
      <c r="E1026" s="49">
        <v>0</v>
      </c>
    </row>
    <row r="1027" spans="1:5" x14ac:dyDescent="0.2">
      <c r="A1027" s="2" t="s">
        <v>2179</v>
      </c>
      <c r="B1027" s="49">
        <v>1</v>
      </c>
      <c r="C1027" s="47"/>
      <c r="D1027" s="49">
        <v>1</v>
      </c>
      <c r="E1027" s="49">
        <v>0</v>
      </c>
    </row>
    <row r="1028" spans="1:5" x14ac:dyDescent="0.2">
      <c r="A1028" s="2" t="s">
        <v>2281</v>
      </c>
      <c r="B1028" s="49">
        <v>72</v>
      </c>
      <c r="C1028" s="49">
        <v>39</v>
      </c>
      <c r="D1028" s="49">
        <v>33</v>
      </c>
      <c r="E1028" s="49">
        <v>0</v>
      </c>
    </row>
    <row r="1029" spans="1:5" x14ac:dyDescent="0.2">
      <c r="A1029" s="2" t="s">
        <v>2180</v>
      </c>
      <c r="B1029" s="49">
        <v>46</v>
      </c>
      <c r="C1029" s="49">
        <v>29</v>
      </c>
      <c r="D1029" s="49">
        <v>17</v>
      </c>
      <c r="E1029" s="49">
        <v>0</v>
      </c>
    </row>
    <row r="1030" spans="1:5" x14ac:dyDescent="0.2">
      <c r="A1030" s="2" t="s">
        <v>2265</v>
      </c>
      <c r="B1030" s="49">
        <v>53</v>
      </c>
      <c r="C1030" s="49">
        <v>32</v>
      </c>
      <c r="D1030" s="49">
        <v>21</v>
      </c>
      <c r="E1030" s="49">
        <v>0</v>
      </c>
    </row>
    <row r="1031" spans="1:5" x14ac:dyDescent="0.2">
      <c r="A1031" s="2" t="s">
        <v>2181</v>
      </c>
      <c r="B1031" s="49">
        <v>20</v>
      </c>
      <c r="C1031" s="49">
        <v>7</v>
      </c>
      <c r="D1031" s="49">
        <v>13</v>
      </c>
      <c r="E1031" s="49">
        <v>0</v>
      </c>
    </row>
    <row r="1032" spans="1:5" x14ac:dyDescent="0.2">
      <c r="A1032" s="2" t="s">
        <v>2239</v>
      </c>
      <c r="B1032" s="49">
        <v>53</v>
      </c>
      <c r="C1032" s="49">
        <v>32</v>
      </c>
      <c r="D1032" s="49">
        <v>21</v>
      </c>
      <c r="E1032" s="49">
        <v>0</v>
      </c>
    </row>
    <row r="1033" spans="1:5" x14ac:dyDescent="0.2">
      <c r="A1033" s="2" t="s">
        <v>2240</v>
      </c>
      <c r="B1033" s="49">
        <v>20</v>
      </c>
      <c r="C1033" s="49">
        <v>7</v>
      </c>
      <c r="D1033" s="49">
        <v>13</v>
      </c>
      <c r="E1033" s="49">
        <v>0</v>
      </c>
    </row>
    <row r="1034" spans="1:5" x14ac:dyDescent="0.2">
      <c r="A1034" s="2" t="s">
        <v>2182</v>
      </c>
      <c r="B1034" s="49">
        <v>6</v>
      </c>
      <c r="C1034" s="49">
        <v>3</v>
      </c>
      <c r="D1034" s="49">
        <v>3</v>
      </c>
      <c r="E1034" s="49">
        <v>0</v>
      </c>
    </row>
    <row r="1035" spans="1:5" x14ac:dyDescent="0.2">
      <c r="A1035" s="2" t="s">
        <v>2137</v>
      </c>
      <c r="B1035" s="49">
        <v>9</v>
      </c>
      <c r="C1035" s="49">
        <v>3</v>
      </c>
      <c r="D1035" s="49">
        <v>6</v>
      </c>
      <c r="E1035" s="49">
        <v>0</v>
      </c>
    </row>
    <row r="1036" spans="1:5" x14ac:dyDescent="0.2">
      <c r="A1036" s="2" t="s">
        <v>2167</v>
      </c>
      <c r="B1036" s="49">
        <v>911</v>
      </c>
      <c r="C1036" s="49">
        <v>437</v>
      </c>
      <c r="D1036" s="49">
        <v>474</v>
      </c>
      <c r="E1036" s="49">
        <v>0</v>
      </c>
    </row>
    <row r="1037" spans="1:5" x14ac:dyDescent="0.2">
      <c r="A1037" s="2" t="s">
        <v>2138</v>
      </c>
      <c r="B1037" s="49">
        <v>710</v>
      </c>
      <c r="C1037" s="49">
        <v>368</v>
      </c>
      <c r="D1037" s="49">
        <v>342</v>
      </c>
      <c r="E1037" s="49">
        <v>0</v>
      </c>
    </row>
    <row r="1038" spans="1:5" x14ac:dyDescent="0.2">
      <c r="A1038" s="2" t="s">
        <v>2162</v>
      </c>
      <c r="B1038" s="49">
        <v>756</v>
      </c>
      <c r="C1038" s="49">
        <v>386</v>
      </c>
      <c r="D1038" s="49">
        <v>370</v>
      </c>
      <c r="E1038" s="49">
        <v>0</v>
      </c>
    </row>
    <row r="1039" spans="1:5" x14ac:dyDescent="0.2">
      <c r="A1039" s="2" t="s">
        <v>2139</v>
      </c>
      <c r="B1039" s="49">
        <v>62</v>
      </c>
      <c r="C1039" s="49">
        <v>30</v>
      </c>
      <c r="D1039" s="49">
        <v>32</v>
      </c>
      <c r="E1039" s="49">
        <v>0</v>
      </c>
    </row>
    <row r="1040" spans="1:5" x14ac:dyDescent="0.2">
      <c r="A1040" s="2" t="s">
        <v>2140</v>
      </c>
      <c r="B1040" s="49">
        <v>114</v>
      </c>
      <c r="C1040" s="49">
        <v>29</v>
      </c>
      <c r="D1040" s="49">
        <v>85</v>
      </c>
      <c r="E1040" s="49">
        <v>0</v>
      </c>
    </row>
    <row r="1041" spans="1:5" x14ac:dyDescent="0.2">
      <c r="A1041" s="2" t="s">
        <v>2154</v>
      </c>
      <c r="B1041" s="49">
        <v>756</v>
      </c>
      <c r="C1041" s="49">
        <v>386</v>
      </c>
      <c r="D1041" s="49">
        <v>370</v>
      </c>
      <c r="E1041" s="49">
        <v>0</v>
      </c>
    </row>
    <row r="1042" spans="1:5" x14ac:dyDescent="0.2">
      <c r="A1042" s="2" t="s">
        <v>2155</v>
      </c>
      <c r="B1042" s="49">
        <v>175</v>
      </c>
      <c r="C1042" s="49">
        <v>59</v>
      </c>
      <c r="D1042" s="49">
        <v>116</v>
      </c>
      <c r="E1042" s="49">
        <v>0</v>
      </c>
    </row>
    <row r="1043" spans="1:5" x14ac:dyDescent="0.2">
      <c r="A1043" s="2" t="s">
        <v>2141</v>
      </c>
      <c r="B1043" s="49">
        <v>40</v>
      </c>
      <c r="C1043" s="49">
        <v>16</v>
      </c>
      <c r="D1043" s="49">
        <v>24</v>
      </c>
      <c r="E1043" s="49">
        <v>0</v>
      </c>
    </row>
    <row r="1044" spans="1:5" x14ac:dyDescent="0.2">
      <c r="A1044" s="2" t="s">
        <v>2183</v>
      </c>
      <c r="B1044" s="49">
        <v>2</v>
      </c>
      <c r="C1044" s="47"/>
      <c r="D1044" s="49">
        <v>2</v>
      </c>
      <c r="E1044" s="49">
        <v>0</v>
      </c>
    </row>
    <row r="1045" spans="1:5" x14ac:dyDescent="0.2">
      <c r="A1045" s="2" t="s">
        <v>2282</v>
      </c>
      <c r="B1045" s="49">
        <v>250</v>
      </c>
      <c r="C1045" s="49">
        <v>108</v>
      </c>
      <c r="D1045" s="49">
        <v>142</v>
      </c>
      <c r="E1045" s="49">
        <v>0</v>
      </c>
    </row>
    <row r="1046" spans="1:5" x14ac:dyDescent="0.2">
      <c r="A1046" s="2" t="s">
        <v>2184</v>
      </c>
      <c r="B1046" s="49">
        <v>192</v>
      </c>
      <c r="C1046" s="49">
        <v>88</v>
      </c>
      <c r="D1046" s="49">
        <v>104</v>
      </c>
      <c r="E1046" s="49">
        <v>0</v>
      </c>
    </row>
    <row r="1047" spans="1:5" x14ac:dyDescent="0.2">
      <c r="A1047" s="2" t="s">
        <v>2266</v>
      </c>
      <c r="B1047" s="49">
        <v>205</v>
      </c>
      <c r="C1047" s="49">
        <v>92</v>
      </c>
      <c r="D1047" s="49">
        <v>113</v>
      </c>
      <c r="E1047" s="49">
        <v>0</v>
      </c>
    </row>
    <row r="1048" spans="1:5" x14ac:dyDescent="0.2">
      <c r="A1048" s="2" t="s">
        <v>2185</v>
      </c>
      <c r="B1048" s="49">
        <v>17</v>
      </c>
      <c r="C1048" s="49">
        <v>9</v>
      </c>
      <c r="D1048" s="49">
        <v>8</v>
      </c>
      <c r="E1048" s="49">
        <v>0</v>
      </c>
    </row>
    <row r="1049" spans="1:5" x14ac:dyDescent="0.2">
      <c r="A1049" s="2" t="s">
        <v>2186</v>
      </c>
      <c r="B1049" s="49">
        <v>32</v>
      </c>
      <c r="C1049" s="49">
        <v>8</v>
      </c>
      <c r="D1049" s="49">
        <v>24</v>
      </c>
      <c r="E1049" s="49">
        <v>0</v>
      </c>
    </row>
    <row r="1050" spans="1:5" x14ac:dyDescent="0.2">
      <c r="A1050" s="2" t="s">
        <v>2241</v>
      </c>
      <c r="B1050" s="49">
        <v>205</v>
      </c>
      <c r="C1050" s="49">
        <v>92</v>
      </c>
      <c r="D1050" s="49">
        <v>113</v>
      </c>
      <c r="E1050" s="49">
        <v>0</v>
      </c>
    </row>
    <row r="1051" spans="1:5" x14ac:dyDescent="0.2">
      <c r="A1051" s="2" t="s">
        <v>2242</v>
      </c>
      <c r="B1051" s="49">
        <v>48</v>
      </c>
      <c r="C1051" s="49">
        <v>17</v>
      </c>
      <c r="D1051" s="49">
        <v>31</v>
      </c>
      <c r="E1051" s="49">
        <v>0</v>
      </c>
    </row>
    <row r="1052" spans="1:5" x14ac:dyDescent="0.2">
      <c r="A1052" s="2" t="s">
        <v>2187</v>
      </c>
      <c r="B1052" s="49">
        <v>12</v>
      </c>
      <c r="C1052" s="49">
        <v>4</v>
      </c>
      <c r="D1052" s="49">
        <v>8</v>
      </c>
      <c r="E1052" s="49">
        <v>0</v>
      </c>
    </row>
    <row r="1053" spans="1:5" x14ac:dyDescent="0.2">
      <c r="A1053" s="2" t="s">
        <v>2188</v>
      </c>
      <c r="B1053" s="49">
        <v>10</v>
      </c>
      <c r="C1053" s="49">
        <v>3</v>
      </c>
      <c r="D1053" s="49">
        <v>7</v>
      </c>
      <c r="E1053" s="49">
        <v>0</v>
      </c>
    </row>
    <row r="1054" spans="1:5" x14ac:dyDescent="0.2">
      <c r="A1054" s="2" t="s">
        <v>2283</v>
      </c>
      <c r="B1054" s="49">
        <v>921</v>
      </c>
      <c r="C1054" s="49">
        <v>475</v>
      </c>
      <c r="D1054" s="49">
        <v>446</v>
      </c>
      <c r="E1054" s="49">
        <v>0</v>
      </c>
    </row>
    <row r="1055" spans="1:5" x14ac:dyDescent="0.2">
      <c r="A1055" s="2" t="s">
        <v>2142</v>
      </c>
      <c r="B1055" s="49">
        <v>2</v>
      </c>
      <c r="C1055" s="49">
        <v>2</v>
      </c>
      <c r="D1055" s="47"/>
      <c r="E1055" s="49">
        <v>0</v>
      </c>
    </row>
    <row r="1056" spans="1:5" x14ac:dyDescent="0.2">
      <c r="A1056" s="2" t="s">
        <v>2142</v>
      </c>
      <c r="B1056" s="49">
        <v>2</v>
      </c>
      <c r="C1056" s="49">
        <v>2</v>
      </c>
      <c r="D1056" s="47"/>
      <c r="E1056" s="49">
        <v>0</v>
      </c>
    </row>
    <row r="1057" spans="1:5" x14ac:dyDescent="0.2">
      <c r="A1057" s="2" t="s">
        <v>2189</v>
      </c>
      <c r="B1057" s="49">
        <v>746</v>
      </c>
      <c r="C1057" s="49">
        <v>405</v>
      </c>
      <c r="D1057" s="49">
        <v>341</v>
      </c>
      <c r="E1057" s="49">
        <v>0</v>
      </c>
    </row>
    <row r="1058" spans="1:5" x14ac:dyDescent="0.2">
      <c r="A1058" s="2" t="s">
        <v>2267</v>
      </c>
      <c r="B1058" s="49">
        <v>782</v>
      </c>
      <c r="C1058" s="49">
        <v>416</v>
      </c>
      <c r="D1058" s="49">
        <v>366</v>
      </c>
      <c r="E1058" s="49">
        <v>0</v>
      </c>
    </row>
    <row r="1059" spans="1:5" x14ac:dyDescent="0.2">
      <c r="A1059" s="2" t="s">
        <v>2190</v>
      </c>
      <c r="B1059" s="49">
        <v>107</v>
      </c>
      <c r="C1059" s="49">
        <v>52</v>
      </c>
      <c r="D1059" s="49">
        <v>55</v>
      </c>
      <c r="E1059" s="49">
        <v>0</v>
      </c>
    </row>
    <row r="1060" spans="1:5" x14ac:dyDescent="0.2">
      <c r="A1060" s="2" t="s">
        <v>2163</v>
      </c>
      <c r="B1060" s="49">
        <v>3</v>
      </c>
      <c r="C1060" s="49">
        <v>3</v>
      </c>
      <c r="D1060" s="47"/>
      <c r="E1060" s="49">
        <v>0</v>
      </c>
    </row>
    <row r="1061" spans="1:5" x14ac:dyDescent="0.2">
      <c r="A1061" s="2" t="s">
        <v>2163</v>
      </c>
      <c r="B1061" s="49">
        <v>3</v>
      </c>
      <c r="C1061" s="49">
        <v>3</v>
      </c>
      <c r="D1061" s="47"/>
      <c r="E1061" s="49">
        <v>0</v>
      </c>
    </row>
    <row r="1062" spans="1:5" x14ac:dyDescent="0.2">
      <c r="A1062" s="2" t="s">
        <v>2191</v>
      </c>
      <c r="B1062" s="49">
        <v>58</v>
      </c>
      <c r="C1062" s="49">
        <v>16</v>
      </c>
      <c r="D1062" s="49">
        <v>42</v>
      </c>
      <c r="E1062" s="49">
        <v>0</v>
      </c>
    </row>
    <row r="1063" spans="1:5" x14ac:dyDescent="0.2">
      <c r="A1063" s="2" t="s">
        <v>2243</v>
      </c>
      <c r="B1063" s="49">
        <v>782</v>
      </c>
      <c r="C1063" s="49">
        <v>416</v>
      </c>
      <c r="D1063" s="49">
        <v>366</v>
      </c>
      <c r="E1063" s="49">
        <v>0</v>
      </c>
    </row>
    <row r="1064" spans="1:5" x14ac:dyDescent="0.2">
      <c r="A1064" s="2" t="s">
        <v>2244</v>
      </c>
      <c r="B1064" s="49">
        <v>165</v>
      </c>
      <c r="C1064" s="49">
        <v>68</v>
      </c>
      <c r="D1064" s="49">
        <v>97</v>
      </c>
      <c r="E1064" s="49">
        <v>0</v>
      </c>
    </row>
    <row r="1065" spans="1:5" x14ac:dyDescent="0.2">
      <c r="A1065" s="2" t="s">
        <v>2192</v>
      </c>
      <c r="B1065" s="49">
        <v>30</v>
      </c>
      <c r="C1065" s="49">
        <v>10</v>
      </c>
      <c r="D1065" s="49">
        <v>20</v>
      </c>
      <c r="E1065" s="49">
        <v>0</v>
      </c>
    </row>
    <row r="1066" spans="1:5" x14ac:dyDescent="0.2">
      <c r="A1066" s="2" t="s">
        <v>2193</v>
      </c>
      <c r="B1066" s="49">
        <v>7</v>
      </c>
      <c r="C1066" s="49">
        <v>5</v>
      </c>
      <c r="D1066" s="49">
        <v>2</v>
      </c>
      <c r="E1066" s="49">
        <v>0</v>
      </c>
    </row>
    <row r="1067" spans="1:5" x14ac:dyDescent="0.2">
      <c r="A1067" s="2" t="s">
        <v>2284</v>
      </c>
      <c r="B1067" s="49">
        <v>232</v>
      </c>
      <c r="C1067" s="49">
        <v>138</v>
      </c>
      <c r="D1067" s="49">
        <v>94</v>
      </c>
      <c r="E1067" s="49">
        <v>0</v>
      </c>
    </row>
    <row r="1068" spans="1:5" x14ac:dyDescent="0.2">
      <c r="A1068" s="2" t="s">
        <v>2194</v>
      </c>
      <c r="B1068" s="49">
        <v>123</v>
      </c>
      <c r="C1068" s="49">
        <v>80</v>
      </c>
      <c r="D1068" s="49">
        <v>43</v>
      </c>
      <c r="E1068" s="49">
        <v>0</v>
      </c>
    </row>
    <row r="1069" spans="1:5" x14ac:dyDescent="0.2">
      <c r="A1069" s="2" t="s">
        <v>2268</v>
      </c>
      <c r="B1069" s="49">
        <v>146</v>
      </c>
      <c r="C1069" s="49">
        <v>96</v>
      </c>
      <c r="D1069" s="49">
        <v>50</v>
      </c>
      <c r="E1069" s="49">
        <v>0</v>
      </c>
    </row>
    <row r="1070" spans="1:5" x14ac:dyDescent="0.2">
      <c r="A1070" s="2" t="s">
        <v>2195</v>
      </c>
      <c r="B1070" s="49">
        <v>25</v>
      </c>
      <c r="C1070" s="49">
        <v>15</v>
      </c>
      <c r="D1070" s="49">
        <v>10</v>
      </c>
      <c r="E1070" s="49">
        <v>0</v>
      </c>
    </row>
    <row r="1071" spans="1:5" x14ac:dyDescent="0.2">
      <c r="A1071" s="2" t="s">
        <v>2196</v>
      </c>
      <c r="B1071" s="49">
        <v>72</v>
      </c>
      <c r="C1071" s="49">
        <v>34</v>
      </c>
      <c r="D1071" s="49">
        <v>38</v>
      </c>
      <c r="E1071" s="49">
        <v>0</v>
      </c>
    </row>
    <row r="1072" spans="1:5" x14ac:dyDescent="0.2">
      <c r="A1072" s="2" t="s">
        <v>2245</v>
      </c>
      <c r="B1072" s="49">
        <v>146</v>
      </c>
      <c r="C1072" s="49">
        <v>96</v>
      </c>
      <c r="D1072" s="49">
        <v>50</v>
      </c>
      <c r="E1072" s="49">
        <v>0</v>
      </c>
    </row>
    <row r="1073" spans="1:5" x14ac:dyDescent="0.2">
      <c r="A1073" s="2" t="s">
        <v>2246</v>
      </c>
      <c r="B1073" s="49">
        <v>94</v>
      </c>
      <c r="C1073" s="49">
        <v>48</v>
      </c>
      <c r="D1073" s="49">
        <v>46</v>
      </c>
      <c r="E1073" s="49">
        <v>0</v>
      </c>
    </row>
    <row r="1074" spans="1:5" x14ac:dyDescent="0.2">
      <c r="A1074" s="2" t="s">
        <v>2197</v>
      </c>
      <c r="B1074" s="49">
        <v>16</v>
      </c>
      <c r="C1074" s="49">
        <v>11</v>
      </c>
      <c r="D1074" s="49">
        <v>5</v>
      </c>
      <c r="E1074" s="49">
        <v>0</v>
      </c>
    </row>
    <row r="1075" spans="1:5" x14ac:dyDescent="0.2">
      <c r="A1075" s="2" t="s">
        <v>2198</v>
      </c>
      <c r="B1075" s="49">
        <v>13</v>
      </c>
      <c r="C1075" s="49">
        <v>6</v>
      </c>
      <c r="D1075" s="49">
        <v>7</v>
      </c>
      <c r="E1075" s="49">
        <v>0</v>
      </c>
    </row>
    <row r="1076" spans="1:5" x14ac:dyDescent="0.2">
      <c r="A1076" s="2" t="s">
        <v>2285</v>
      </c>
      <c r="B1076" s="49">
        <v>365</v>
      </c>
      <c r="C1076" s="49">
        <v>181</v>
      </c>
      <c r="D1076" s="49">
        <v>184</v>
      </c>
      <c r="E1076" s="49">
        <v>0</v>
      </c>
    </row>
    <row r="1077" spans="1:5" x14ac:dyDescent="0.2">
      <c r="A1077" s="2" t="s">
        <v>2199</v>
      </c>
      <c r="B1077" s="49">
        <v>299</v>
      </c>
      <c r="C1077" s="49">
        <v>160</v>
      </c>
      <c r="D1077" s="49">
        <v>139</v>
      </c>
      <c r="E1077" s="49">
        <v>0</v>
      </c>
    </row>
    <row r="1078" spans="1:5" x14ac:dyDescent="0.2">
      <c r="A1078" s="2" t="s">
        <v>2269</v>
      </c>
      <c r="B1078" s="49">
        <v>321</v>
      </c>
      <c r="C1078" s="49">
        <v>166</v>
      </c>
      <c r="D1078" s="49">
        <v>155</v>
      </c>
      <c r="E1078" s="49">
        <v>0</v>
      </c>
    </row>
    <row r="1079" spans="1:5" x14ac:dyDescent="0.2">
      <c r="A1079" s="2" t="s">
        <v>2200</v>
      </c>
      <c r="B1079" s="49">
        <v>20</v>
      </c>
      <c r="C1079" s="49">
        <v>12</v>
      </c>
      <c r="D1079" s="49">
        <v>8</v>
      </c>
      <c r="E1079" s="49">
        <v>0</v>
      </c>
    </row>
    <row r="1080" spans="1:5" x14ac:dyDescent="0.2">
      <c r="A1080" s="2" t="s">
        <v>2201</v>
      </c>
      <c r="B1080" s="49">
        <v>32</v>
      </c>
      <c r="C1080" s="49">
        <v>6</v>
      </c>
      <c r="D1080" s="49">
        <v>26</v>
      </c>
      <c r="E1080" s="49">
        <v>0</v>
      </c>
    </row>
    <row r="1081" spans="1:5" x14ac:dyDescent="0.2">
      <c r="A1081" s="2" t="s">
        <v>2247</v>
      </c>
      <c r="B1081" s="49">
        <v>321</v>
      </c>
      <c r="C1081" s="49">
        <v>166</v>
      </c>
      <c r="D1081" s="49">
        <v>155</v>
      </c>
      <c r="E1081" s="49">
        <v>0</v>
      </c>
    </row>
    <row r="1082" spans="1:5" x14ac:dyDescent="0.2">
      <c r="A1082" s="2" t="s">
        <v>2248</v>
      </c>
      <c r="B1082" s="49">
        <v>52</v>
      </c>
      <c r="C1082" s="49">
        <v>18</v>
      </c>
      <c r="D1082" s="49">
        <v>34</v>
      </c>
      <c r="E1082" s="49">
        <v>0</v>
      </c>
    </row>
    <row r="1083" spans="1:5" x14ac:dyDescent="0.2">
      <c r="A1083" s="2" t="s">
        <v>2202</v>
      </c>
      <c r="B1083" s="49">
        <v>12</v>
      </c>
      <c r="C1083" s="49">
        <v>2</v>
      </c>
      <c r="D1083" s="49">
        <v>10</v>
      </c>
      <c r="E1083" s="49">
        <v>0</v>
      </c>
    </row>
    <row r="1084" spans="1:5" x14ac:dyDescent="0.2">
      <c r="A1084" s="2" t="s">
        <v>2143</v>
      </c>
      <c r="B1084" s="49">
        <v>30</v>
      </c>
      <c r="C1084" s="49">
        <v>19</v>
      </c>
      <c r="D1084" s="49">
        <v>11</v>
      </c>
      <c r="E1084" s="49">
        <v>0</v>
      </c>
    </row>
    <row r="1085" spans="1:5" x14ac:dyDescent="0.2">
      <c r="A1085" s="2" t="s">
        <v>2168</v>
      </c>
      <c r="B1085" s="49">
        <v>1017</v>
      </c>
      <c r="C1085" s="49">
        <v>540</v>
      </c>
      <c r="D1085" s="49">
        <v>477</v>
      </c>
      <c r="E1085" s="49">
        <v>0</v>
      </c>
    </row>
    <row r="1086" spans="1:5" x14ac:dyDescent="0.2">
      <c r="A1086" s="2" t="s">
        <v>2144</v>
      </c>
      <c r="B1086" s="49">
        <v>626</v>
      </c>
      <c r="C1086" s="49">
        <v>362</v>
      </c>
      <c r="D1086" s="49">
        <v>264</v>
      </c>
      <c r="E1086" s="49">
        <v>0</v>
      </c>
    </row>
    <row r="1087" spans="1:5" x14ac:dyDescent="0.2">
      <c r="A1087" s="2" t="s">
        <v>2164</v>
      </c>
      <c r="B1087" s="49">
        <v>698</v>
      </c>
      <c r="C1087" s="49">
        <v>403</v>
      </c>
      <c r="D1087" s="49">
        <v>295</v>
      </c>
      <c r="E1087" s="49">
        <v>0</v>
      </c>
    </row>
    <row r="1088" spans="1:5" x14ac:dyDescent="0.2">
      <c r="A1088" s="2" t="s">
        <v>2145</v>
      </c>
      <c r="B1088" s="49">
        <v>157</v>
      </c>
      <c r="C1088" s="49">
        <v>76</v>
      </c>
      <c r="D1088" s="49">
        <v>81</v>
      </c>
      <c r="E1088" s="49">
        <v>0</v>
      </c>
    </row>
    <row r="1089" spans="1:5" x14ac:dyDescent="0.2">
      <c r="A1089" s="2" t="s">
        <v>2146</v>
      </c>
      <c r="B1089" s="49">
        <v>199</v>
      </c>
      <c r="C1089" s="49">
        <v>79</v>
      </c>
      <c r="D1089" s="49">
        <v>120</v>
      </c>
      <c r="E1089" s="49">
        <v>0</v>
      </c>
    </row>
    <row r="1090" spans="1:5" x14ac:dyDescent="0.2">
      <c r="A1090" s="2" t="s">
        <v>2156</v>
      </c>
      <c r="B1090" s="49">
        <v>698</v>
      </c>
      <c r="C1090" s="49">
        <v>403</v>
      </c>
      <c r="D1090" s="49">
        <v>295</v>
      </c>
      <c r="E1090" s="49">
        <v>0</v>
      </c>
    </row>
    <row r="1091" spans="1:5" x14ac:dyDescent="0.2">
      <c r="A1091" s="2" t="s">
        <v>2157</v>
      </c>
      <c r="B1091" s="49">
        <v>350</v>
      </c>
      <c r="C1091" s="49">
        <v>151</v>
      </c>
      <c r="D1091" s="49">
        <v>199</v>
      </c>
      <c r="E1091" s="49">
        <v>0</v>
      </c>
    </row>
    <row r="1092" spans="1:5" x14ac:dyDescent="0.2">
      <c r="A1092" s="2" t="s">
        <v>2147</v>
      </c>
      <c r="B1092" s="49">
        <v>49</v>
      </c>
      <c r="C1092" s="49">
        <v>25</v>
      </c>
      <c r="D1092" s="49">
        <v>24</v>
      </c>
      <c r="E1092" s="49">
        <v>0</v>
      </c>
    </row>
    <row r="1093" spans="1:5" x14ac:dyDescent="0.2">
      <c r="A1093" s="2" t="s">
        <v>2203</v>
      </c>
      <c r="B1093" s="49">
        <v>18</v>
      </c>
      <c r="C1093" s="49">
        <v>11</v>
      </c>
      <c r="D1093" s="49">
        <v>7</v>
      </c>
      <c r="E1093" s="49">
        <v>0</v>
      </c>
    </row>
    <row r="1094" spans="1:5" x14ac:dyDescent="0.2">
      <c r="A1094" s="2" t="s">
        <v>2286</v>
      </c>
      <c r="B1094" s="49">
        <v>389</v>
      </c>
      <c r="C1094" s="49">
        <v>205</v>
      </c>
      <c r="D1094" s="49">
        <v>184</v>
      </c>
      <c r="E1094" s="49">
        <v>0</v>
      </c>
    </row>
    <row r="1095" spans="1:5" x14ac:dyDescent="0.2">
      <c r="A1095" s="2" t="s">
        <v>2204</v>
      </c>
      <c r="B1095" s="49">
        <v>282</v>
      </c>
      <c r="C1095" s="49">
        <v>159</v>
      </c>
      <c r="D1095" s="49">
        <v>123</v>
      </c>
      <c r="E1095" s="49">
        <v>0</v>
      </c>
    </row>
    <row r="1096" spans="1:5" x14ac:dyDescent="0.2">
      <c r="A1096" s="2" t="s">
        <v>2270</v>
      </c>
      <c r="B1096" s="49">
        <v>303</v>
      </c>
      <c r="C1096" s="49">
        <v>170</v>
      </c>
      <c r="D1096" s="49">
        <v>133</v>
      </c>
      <c r="E1096" s="49">
        <v>0</v>
      </c>
    </row>
    <row r="1097" spans="1:5" x14ac:dyDescent="0.2">
      <c r="A1097" s="2" t="s">
        <v>2205</v>
      </c>
      <c r="B1097" s="49">
        <v>35</v>
      </c>
      <c r="C1097" s="49">
        <v>20</v>
      </c>
      <c r="D1097" s="49">
        <v>15</v>
      </c>
      <c r="E1097" s="49">
        <v>0</v>
      </c>
    </row>
    <row r="1098" spans="1:5" x14ac:dyDescent="0.2">
      <c r="A1098" s="2" t="s">
        <v>2206</v>
      </c>
      <c r="B1098" s="49">
        <v>64</v>
      </c>
      <c r="C1098" s="49">
        <v>18</v>
      </c>
      <c r="D1098" s="49">
        <v>46</v>
      </c>
      <c r="E1098" s="49">
        <v>0</v>
      </c>
    </row>
    <row r="1099" spans="1:5" x14ac:dyDescent="0.2">
      <c r="A1099" s="2" t="s">
        <v>2249</v>
      </c>
      <c r="B1099" s="49">
        <v>303</v>
      </c>
      <c r="C1099" s="49">
        <v>170</v>
      </c>
      <c r="D1099" s="49">
        <v>133</v>
      </c>
      <c r="E1099" s="49">
        <v>0</v>
      </c>
    </row>
    <row r="1100" spans="1:5" x14ac:dyDescent="0.2">
      <c r="A1100" s="2" t="s">
        <v>2250</v>
      </c>
      <c r="B1100" s="49">
        <v>98</v>
      </c>
      <c r="C1100" s="49">
        <v>37</v>
      </c>
      <c r="D1100" s="49">
        <v>61</v>
      </c>
      <c r="E1100" s="49">
        <v>0</v>
      </c>
    </row>
    <row r="1101" spans="1:5" x14ac:dyDescent="0.2">
      <c r="A1101" s="2" t="s">
        <v>2207</v>
      </c>
      <c r="B1101" s="49">
        <v>9</v>
      </c>
      <c r="C1101" s="49">
        <v>3</v>
      </c>
      <c r="D1101" s="49">
        <v>6</v>
      </c>
      <c r="E1101" s="49">
        <v>0</v>
      </c>
    </row>
    <row r="1102" spans="1:5" x14ac:dyDescent="0.2">
      <c r="A1102" s="2" t="s">
        <v>2169</v>
      </c>
      <c r="B1102" s="49">
        <v>17</v>
      </c>
      <c r="C1102" s="49">
        <v>12</v>
      </c>
      <c r="D1102" s="49">
        <v>5</v>
      </c>
      <c r="E1102" s="49">
        <v>0</v>
      </c>
    </row>
    <row r="1103" spans="1:5" x14ac:dyDescent="0.2">
      <c r="A1103" s="2" t="s">
        <v>2148</v>
      </c>
      <c r="B1103" s="49">
        <v>17</v>
      </c>
      <c r="C1103" s="49">
        <v>12</v>
      </c>
      <c r="D1103" s="49">
        <v>5</v>
      </c>
      <c r="E1103" s="49">
        <v>0</v>
      </c>
    </row>
    <row r="1104" spans="1:5" x14ac:dyDescent="0.2">
      <c r="A1104" s="2" t="s">
        <v>2158</v>
      </c>
      <c r="B1104" s="49">
        <v>17</v>
      </c>
      <c r="C1104" s="49">
        <v>12</v>
      </c>
      <c r="D1104" s="49">
        <v>5</v>
      </c>
      <c r="E1104" s="49">
        <v>0</v>
      </c>
    </row>
    <row r="1105" spans="1:5" x14ac:dyDescent="0.2">
      <c r="A1105" s="2" t="s">
        <v>2294</v>
      </c>
      <c r="B1105" s="49">
        <v>68</v>
      </c>
      <c r="C1105" s="49">
        <v>33</v>
      </c>
      <c r="D1105" s="49">
        <v>35</v>
      </c>
      <c r="E1105" s="49">
        <v>0</v>
      </c>
    </row>
    <row r="1106" spans="1:5" x14ac:dyDescent="0.2">
      <c r="A1106" s="2" t="s">
        <v>2302</v>
      </c>
      <c r="B1106" s="49">
        <v>3583</v>
      </c>
      <c r="C1106" s="49">
        <v>1823</v>
      </c>
      <c r="D1106" s="49">
        <v>1760</v>
      </c>
      <c r="E1106" s="49">
        <v>0</v>
      </c>
    </row>
    <row r="1107" spans="1:5" x14ac:dyDescent="0.2">
      <c r="A1107" s="2" t="s">
        <v>2295</v>
      </c>
      <c r="B1107" s="49">
        <v>2663</v>
      </c>
      <c r="C1107" s="49">
        <v>1451</v>
      </c>
      <c r="D1107" s="49">
        <v>1212</v>
      </c>
      <c r="E1107" s="49">
        <v>0</v>
      </c>
    </row>
    <row r="1108" spans="1:5" x14ac:dyDescent="0.2">
      <c r="A1108" s="2" t="s">
        <v>2301</v>
      </c>
      <c r="B1108" s="49">
        <v>2871</v>
      </c>
      <c r="C1108" s="49">
        <v>1536</v>
      </c>
      <c r="D1108" s="49">
        <v>1335</v>
      </c>
      <c r="E1108" s="49">
        <v>0</v>
      </c>
    </row>
    <row r="1109" spans="1:5" x14ac:dyDescent="0.2">
      <c r="A1109" s="2" t="s">
        <v>2296</v>
      </c>
      <c r="B1109" s="49">
        <v>389</v>
      </c>
      <c r="C1109" s="49">
        <v>194</v>
      </c>
      <c r="D1109" s="49">
        <v>195</v>
      </c>
      <c r="E1109" s="49">
        <v>0</v>
      </c>
    </row>
    <row r="1110" spans="1:5" x14ac:dyDescent="0.2">
      <c r="A1110" s="2" t="s">
        <v>2297</v>
      </c>
      <c r="B1110" s="49">
        <v>449</v>
      </c>
      <c r="C1110" s="49">
        <v>146</v>
      </c>
      <c r="D1110" s="49">
        <v>303</v>
      </c>
      <c r="E1110" s="49">
        <v>0</v>
      </c>
    </row>
    <row r="1111" spans="1:5" x14ac:dyDescent="0.2">
      <c r="A1111" s="2" t="s">
        <v>2299</v>
      </c>
      <c r="B1111" s="49">
        <v>2871</v>
      </c>
      <c r="C1111" s="49">
        <v>1536</v>
      </c>
      <c r="D1111" s="49">
        <v>1335</v>
      </c>
      <c r="E1111" s="49">
        <v>0</v>
      </c>
    </row>
    <row r="1112" spans="1:5" x14ac:dyDescent="0.2">
      <c r="A1112" s="2" t="s">
        <v>2300</v>
      </c>
      <c r="B1112" s="49">
        <v>829</v>
      </c>
      <c r="C1112" s="49">
        <v>335</v>
      </c>
      <c r="D1112" s="49">
        <v>494</v>
      </c>
      <c r="E1112" s="49">
        <v>0</v>
      </c>
    </row>
    <row r="1113" spans="1:5" x14ac:dyDescent="0.2">
      <c r="A1113" s="2" t="s">
        <v>2298</v>
      </c>
      <c r="B1113" s="49">
        <v>162</v>
      </c>
      <c r="C1113" s="49">
        <v>60</v>
      </c>
      <c r="D1113" s="49">
        <v>102</v>
      </c>
      <c r="E1113" s="49">
        <v>0</v>
      </c>
    </row>
    <row r="1114" spans="1:5" x14ac:dyDescent="0.2">
      <c r="A1114" s="2" t="s">
        <v>2208</v>
      </c>
      <c r="B1114" s="49">
        <v>1</v>
      </c>
      <c r="C1114" s="47"/>
      <c r="D1114" s="49">
        <v>1</v>
      </c>
      <c r="E1114" s="49">
        <v>0</v>
      </c>
    </row>
    <row r="1115" spans="1:5" x14ac:dyDescent="0.2">
      <c r="A1115" s="2" t="s">
        <v>2287</v>
      </c>
      <c r="B1115" s="49">
        <v>23</v>
      </c>
      <c r="C1115" s="49">
        <v>14</v>
      </c>
      <c r="D1115" s="49">
        <v>9</v>
      </c>
      <c r="E1115" s="49">
        <v>0</v>
      </c>
    </row>
    <row r="1116" spans="1:5" x14ac:dyDescent="0.2">
      <c r="A1116" s="2" t="s">
        <v>2209</v>
      </c>
      <c r="B1116" s="49">
        <v>12</v>
      </c>
      <c r="C1116" s="49">
        <v>8</v>
      </c>
      <c r="D1116" s="49">
        <v>4</v>
      </c>
      <c r="E1116" s="49">
        <v>0</v>
      </c>
    </row>
    <row r="1117" spans="1:5" x14ac:dyDescent="0.2">
      <c r="A1117" s="2" t="s">
        <v>2271</v>
      </c>
      <c r="B1117" s="49">
        <v>13</v>
      </c>
      <c r="C1117" s="49">
        <v>8</v>
      </c>
      <c r="D1117" s="49">
        <v>5</v>
      </c>
      <c r="E1117" s="49">
        <v>0</v>
      </c>
    </row>
    <row r="1118" spans="1:5" x14ac:dyDescent="0.2">
      <c r="A1118" s="2" t="s">
        <v>2210</v>
      </c>
      <c r="B1118" s="49">
        <v>10</v>
      </c>
      <c r="C1118" s="49">
        <v>6</v>
      </c>
      <c r="D1118" s="49">
        <v>4</v>
      </c>
      <c r="E1118" s="49">
        <v>0</v>
      </c>
    </row>
    <row r="1119" spans="1:5" x14ac:dyDescent="0.2">
      <c r="A1119" s="2" t="s">
        <v>2251</v>
      </c>
      <c r="B1119" s="49">
        <v>13</v>
      </c>
      <c r="C1119" s="49">
        <v>8</v>
      </c>
      <c r="D1119" s="49">
        <v>5</v>
      </c>
      <c r="E1119" s="49">
        <v>0</v>
      </c>
    </row>
    <row r="1120" spans="1:5" x14ac:dyDescent="0.2">
      <c r="A1120" s="2" t="s">
        <v>2252</v>
      </c>
      <c r="B1120" s="49">
        <v>10</v>
      </c>
      <c r="C1120" s="49">
        <v>6</v>
      </c>
      <c r="D1120" s="49">
        <v>4</v>
      </c>
      <c r="E1120" s="49">
        <v>0</v>
      </c>
    </row>
    <row r="1121" spans="1:5" x14ac:dyDescent="0.2">
      <c r="A1121" s="2" t="s">
        <v>2211</v>
      </c>
      <c r="B1121" s="49">
        <v>8</v>
      </c>
      <c r="C1121" s="49">
        <v>3</v>
      </c>
      <c r="D1121" s="49">
        <v>5</v>
      </c>
      <c r="E1121" s="49">
        <v>0</v>
      </c>
    </row>
    <row r="1122" spans="1:5" x14ac:dyDescent="0.2">
      <c r="A1122" s="2" t="s">
        <v>2288</v>
      </c>
      <c r="B1122" s="49">
        <v>622</v>
      </c>
      <c r="C1122" s="49">
        <v>307</v>
      </c>
      <c r="D1122" s="49">
        <v>315</v>
      </c>
      <c r="E1122" s="49">
        <v>0</v>
      </c>
    </row>
    <row r="1123" spans="1:5" x14ac:dyDescent="0.2">
      <c r="A1123" s="2" t="s">
        <v>2212</v>
      </c>
      <c r="B1123" s="49">
        <v>497</v>
      </c>
      <c r="C1123" s="49">
        <v>266</v>
      </c>
      <c r="D1123" s="49">
        <v>231</v>
      </c>
      <c r="E1123" s="49">
        <v>0</v>
      </c>
    </row>
    <row r="1124" spans="1:5" x14ac:dyDescent="0.2">
      <c r="A1124" s="2" t="s">
        <v>2272</v>
      </c>
      <c r="B1124" s="49">
        <v>525</v>
      </c>
      <c r="C1124" s="49">
        <v>277</v>
      </c>
      <c r="D1124" s="49">
        <v>248</v>
      </c>
      <c r="E1124" s="49">
        <v>0</v>
      </c>
    </row>
    <row r="1125" spans="1:5" x14ac:dyDescent="0.2">
      <c r="A1125" s="2" t="s">
        <v>2213</v>
      </c>
      <c r="B1125" s="49">
        <v>45</v>
      </c>
      <c r="C1125" s="49">
        <v>21</v>
      </c>
      <c r="D1125" s="49">
        <v>24</v>
      </c>
      <c r="E1125" s="49">
        <v>0</v>
      </c>
    </row>
    <row r="1126" spans="1:5" x14ac:dyDescent="0.2">
      <c r="A1126" s="2" t="s">
        <v>2214</v>
      </c>
      <c r="B1126" s="49">
        <v>62</v>
      </c>
      <c r="C1126" s="49">
        <v>14</v>
      </c>
      <c r="D1126" s="49">
        <v>48</v>
      </c>
      <c r="E1126" s="49">
        <v>0</v>
      </c>
    </row>
    <row r="1127" spans="1:5" x14ac:dyDescent="0.2">
      <c r="A1127" s="2" t="s">
        <v>2253</v>
      </c>
      <c r="B1127" s="49">
        <v>525</v>
      </c>
      <c r="C1127" s="49">
        <v>277</v>
      </c>
      <c r="D1127" s="49">
        <v>248</v>
      </c>
      <c r="E1127" s="49">
        <v>0</v>
      </c>
    </row>
    <row r="1128" spans="1:5" x14ac:dyDescent="0.2">
      <c r="A1128" s="2" t="s">
        <v>2254</v>
      </c>
      <c r="B1128" s="49">
        <v>107</v>
      </c>
      <c r="C1128" s="49">
        <v>35</v>
      </c>
      <c r="D1128" s="49">
        <v>72</v>
      </c>
      <c r="E1128" s="49">
        <v>0</v>
      </c>
    </row>
    <row r="1129" spans="1:5" x14ac:dyDescent="0.2">
      <c r="A1129" s="2" t="s">
        <v>2215</v>
      </c>
      <c r="B1129" s="49">
        <v>22</v>
      </c>
      <c r="C1129" s="49">
        <v>9</v>
      </c>
      <c r="D1129" s="49">
        <v>13</v>
      </c>
      <c r="E1129" s="49">
        <v>0</v>
      </c>
    </row>
    <row r="1130" spans="1:5" x14ac:dyDescent="0.2">
      <c r="A1130" s="2" t="s">
        <v>2216</v>
      </c>
      <c r="B1130" s="49">
        <v>4</v>
      </c>
      <c r="C1130" s="49">
        <v>3</v>
      </c>
      <c r="D1130" s="49">
        <v>1</v>
      </c>
      <c r="E1130" s="49">
        <v>0</v>
      </c>
    </row>
    <row r="1131" spans="1:5" x14ac:dyDescent="0.2">
      <c r="A1131" s="2" t="s">
        <v>2289</v>
      </c>
      <c r="B1131" s="49">
        <v>360</v>
      </c>
      <c r="C1131" s="49">
        <v>177</v>
      </c>
      <c r="D1131" s="49">
        <v>183</v>
      </c>
      <c r="E1131" s="49">
        <v>0</v>
      </c>
    </row>
    <row r="1132" spans="1:5" x14ac:dyDescent="0.2">
      <c r="A1132" s="2" t="s">
        <v>2217</v>
      </c>
      <c r="B1132" s="49">
        <v>215</v>
      </c>
      <c r="C1132" s="49">
        <v>119</v>
      </c>
      <c r="D1132" s="49">
        <v>96</v>
      </c>
      <c r="E1132" s="49">
        <v>0</v>
      </c>
    </row>
    <row r="1133" spans="1:5" x14ac:dyDescent="0.2">
      <c r="A1133" s="2" t="s">
        <v>2273</v>
      </c>
      <c r="B1133" s="49">
        <v>242</v>
      </c>
      <c r="C1133" s="49">
        <v>133</v>
      </c>
      <c r="D1133" s="49">
        <v>109</v>
      </c>
      <c r="E1133" s="49">
        <v>0</v>
      </c>
    </row>
    <row r="1134" spans="1:5" x14ac:dyDescent="0.2">
      <c r="A1134" s="2" t="s">
        <v>2218</v>
      </c>
      <c r="B1134" s="49">
        <v>101</v>
      </c>
      <c r="C1134" s="49">
        <v>44</v>
      </c>
      <c r="D1134" s="49">
        <v>57</v>
      </c>
      <c r="E1134" s="49">
        <v>0</v>
      </c>
    </row>
    <row r="1135" spans="1:5" x14ac:dyDescent="0.2">
      <c r="A1135" s="2" t="s">
        <v>2159</v>
      </c>
      <c r="B1135" s="49">
        <v>3</v>
      </c>
      <c r="C1135" s="49">
        <v>3</v>
      </c>
      <c r="D1135" s="47"/>
      <c r="E1135" s="49">
        <v>0</v>
      </c>
    </row>
    <row r="1136" spans="1:5" x14ac:dyDescent="0.2">
      <c r="A1136" s="2" t="s">
        <v>2159</v>
      </c>
      <c r="B1136" s="49">
        <v>3</v>
      </c>
      <c r="C1136" s="49">
        <v>3</v>
      </c>
      <c r="D1136" s="47"/>
      <c r="E1136" s="49">
        <v>0</v>
      </c>
    </row>
    <row r="1137" spans="1:5" x14ac:dyDescent="0.2">
      <c r="A1137" s="2" t="s">
        <v>2219</v>
      </c>
      <c r="B1137" s="49">
        <v>28</v>
      </c>
      <c r="C1137" s="49">
        <v>7</v>
      </c>
      <c r="D1137" s="49">
        <v>21</v>
      </c>
      <c r="E1137" s="49">
        <v>0</v>
      </c>
    </row>
    <row r="1138" spans="1:5" x14ac:dyDescent="0.2">
      <c r="A1138" s="2" t="s">
        <v>2255</v>
      </c>
      <c r="B1138" s="49">
        <v>242</v>
      </c>
      <c r="C1138" s="49">
        <v>133</v>
      </c>
      <c r="D1138" s="49">
        <v>109</v>
      </c>
      <c r="E1138" s="49">
        <v>0</v>
      </c>
    </row>
    <row r="1139" spans="1:5" x14ac:dyDescent="0.2">
      <c r="A1139" s="2" t="s">
        <v>2256</v>
      </c>
      <c r="B1139" s="49">
        <v>128</v>
      </c>
      <c r="C1139" s="49">
        <v>50</v>
      </c>
      <c r="D1139" s="49">
        <v>78</v>
      </c>
      <c r="E1139" s="49">
        <v>0</v>
      </c>
    </row>
    <row r="1140" spans="1:5" x14ac:dyDescent="0.2">
      <c r="A1140" s="2" t="s">
        <v>2220</v>
      </c>
      <c r="B1140" s="49">
        <v>24</v>
      </c>
      <c r="C1140" s="49">
        <v>11</v>
      </c>
      <c r="D1140" s="49">
        <v>13</v>
      </c>
      <c r="E1140" s="49">
        <v>0</v>
      </c>
    </row>
    <row r="1141" spans="1:5" x14ac:dyDescent="0.2">
      <c r="A1141" s="2" t="s">
        <v>2221</v>
      </c>
      <c r="B1141" s="49">
        <v>3</v>
      </c>
      <c r="C1141" s="49">
        <v>1</v>
      </c>
      <c r="D1141" s="49">
        <v>2</v>
      </c>
      <c r="E1141" s="49">
        <v>0</v>
      </c>
    </row>
    <row r="1142" spans="1:5" x14ac:dyDescent="0.2">
      <c r="A1142" s="2" t="s">
        <v>2290</v>
      </c>
      <c r="B1142" s="49">
        <v>183</v>
      </c>
      <c r="C1142" s="49">
        <v>98</v>
      </c>
      <c r="D1142" s="49">
        <v>85</v>
      </c>
      <c r="E1142" s="49">
        <v>0</v>
      </c>
    </row>
    <row r="1143" spans="1:5" x14ac:dyDescent="0.2">
      <c r="A1143" s="2" t="s">
        <v>2222</v>
      </c>
      <c r="B1143" s="49">
        <v>143</v>
      </c>
      <c r="C1143" s="49">
        <v>84</v>
      </c>
      <c r="D1143" s="49">
        <v>59</v>
      </c>
      <c r="E1143" s="49">
        <v>0</v>
      </c>
    </row>
    <row r="1144" spans="1:5" x14ac:dyDescent="0.2">
      <c r="A1144" s="2" t="s">
        <v>2274</v>
      </c>
      <c r="B1144" s="49">
        <v>158</v>
      </c>
      <c r="C1144" s="49">
        <v>89</v>
      </c>
      <c r="D1144" s="49">
        <v>69</v>
      </c>
      <c r="E1144" s="49">
        <v>0</v>
      </c>
    </row>
    <row r="1145" spans="1:5" x14ac:dyDescent="0.2">
      <c r="A1145" s="2" t="s">
        <v>2223</v>
      </c>
      <c r="B1145" s="49">
        <v>11</v>
      </c>
      <c r="C1145" s="49">
        <v>5</v>
      </c>
      <c r="D1145" s="49">
        <v>6</v>
      </c>
      <c r="E1145" s="49">
        <v>0</v>
      </c>
    </row>
    <row r="1146" spans="1:5" x14ac:dyDescent="0.2">
      <c r="A1146" s="2" t="s">
        <v>2224</v>
      </c>
      <c r="B1146" s="49">
        <v>15</v>
      </c>
      <c r="C1146" s="49">
        <v>4</v>
      </c>
      <c r="D1146" s="49">
        <v>11</v>
      </c>
      <c r="E1146" s="49">
        <v>0</v>
      </c>
    </row>
    <row r="1147" spans="1:5" x14ac:dyDescent="0.2">
      <c r="A1147" s="2" t="s">
        <v>2257</v>
      </c>
      <c r="B1147" s="49">
        <v>158</v>
      </c>
      <c r="C1147" s="49">
        <v>89</v>
      </c>
      <c r="D1147" s="49">
        <v>69</v>
      </c>
      <c r="E1147" s="49">
        <v>0</v>
      </c>
    </row>
    <row r="1148" spans="1:5" x14ac:dyDescent="0.2">
      <c r="A1148" s="2" t="s">
        <v>2258</v>
      </c>
      <c r="B1148" s="49">
        <v>26</v>
      </c>
      <c r="C1148" s="49">
        <v>9</v>
      </c>
      <c r="D1148" s="49">
        <v>17</v>
      </c>
      <c r="E1148" s="49">
        <v>0</v>
      </c>
    </row>
    <row r="1149" spans="1:5" x14ac:dyDescent="0.2">
      <c r="A1149" s="2" t="s">
        <v>2225</v>
      </c>
      <c r="B1149" s="49">
        <v>12</v>
      </c>
      <c r="C1149" s="49">
        <v>4</v>
      </c>
      <c r="D1149" s="49">
        <v>8</v>
      </c>
      <c r="E1149" s="49">
        <v>0</v>
      </c>
    </row>
    <row r="1150" spans="1:5" x14ac:dyDescent="0.2">
      <c r="A1150" s="2" t="s">
        <v>2149</v>
      </c>
      <c r="B1150" s="49">
        <v>28</v>
      </c>
      <c r="C1150" s="49">
        <v>10</v>
      </c>
      <c r="D1150" s="49">
        <v>18</v>
      </c>
      <c r="E1150" s="49">
        <v>0</v>
      </c>
    </row>
    <row r="1151" spans="1:5" x14ac:dyDescent="0.2">
      <c r="A1151" s="2" t="s">
        <v>2170</v>
      </c>
      <c r="B1151" s="49">
        <v>1703</v>
      </c>
      <c r="C1151" s="49">
        <v>875</v>
      </c>
      <c r="D1151" s="49">
        <v>828</v>
      </c>
      <c r="E1151" s="49">
        <v>0</v>
      </c>
    </row>
    <row r="1152" spans="1:5" x14ac:dyDescent="0.2">
      <c r="A1152" s="2" t="s">
        <v>2150</v>
      </c>
      <c r="B1152" s="49">
        <v>1367</v>
      </c>
      <c r="C1152" s="49">
        <v>751</v>
      </c>
      <c r="D1152" s="49">
        <v>616</v>
      </c>
      <c r="E1152" s="49">
        <v>0</v>
      </c>
    </row>
    <row r="1153" spans="1:5" x14ac:dyDescent="0.2">
      <c r="A1153" s="2" t="s">
        <v>2165</v>
      </c>
      <c r="B1153" s="49">
        <v>1458</v>
      </c>
      <c r="C1153" s="49">
        <v>776</v>
      </c>
      <c r="D1153" s="49">
        <v>682</v>
      </c>
      <c r="E1153" s="49">
        <v>0</v>
      </c>
    </row>
    <row r="1154" spans="1:5" x14ac:dyDescent="0.2">
      <c r="A1154" s="2" t="s">
        <v>2151</v>
      </c>
      <c r="B1154" s="49">
        <v>157</v>
      </c>
      <c r="C1154" s="49">
        <v>78</v>
      </c>
      <c r="D1154" s="49">
        <v>79</v>
      </c>
      <c r="E1154" s="49">
        <v>0</v>
      </c>
    </row>
    <row r="1155" spans="1:5" x14ac:dyDescent="0.2">
      <c r="A1155" s="2" t="s">
        <v>2152</v>
      </c>
      <c r="B1155" s="49">
        <v>137</v>
      </c>
      <c r="C1155" s="49">
        <v>38</v>
      </c>
      <c r="D1155" s="49">
        <v>99</v>
      </c>
      <c r="E1155" s="49">
        <v>0</v>
      </c>
    </row>
    <row r="1156" spans="1:5" x14ac:dyDescent="0.2">
      <c r="A1156" s="2" t="s">
        <v>2160</v>
      </c>
      <c r="B1156" s="49">
        <v>1458</v>
      </c>
      <c r="C1156" s="49">
        <v>776</v>
      </c>
      <c r="D1156" s="49">
        <v>682</v>
      </c>
      <c r="E1156" s="49">
        <v>0</v>
      </c>
    </row>
    <row r="1157" spans="1:5" x14ac:dyDescent="0.2">
      <c r="A1157" s="2" t="s">
        <v>2161</v>
      </c>
      <c r="B1157" s="49">
        <v>294</v>
      </c>
      <c r="C1157" s="49">
        <v>116</v>
      </c>
      <c r="D1157" s="49">
        <v>178</v>
      </c>
      <c r="E1157" s="49">
        <v>0</v>
      </c>
    </row>
    <row r="1158" spans="1:5" x14ac:dyDescent="0.2">
      <c r="A1158" s="2" t="s">
        <v>2153</v>
      </c>
      <c r="B1158" s="49">
        <v>73</v>
      </c>
      <c r="C1158" s="49">
        <v>19</v>
      </c>
      <c r="D1158" s="49">
        <v>54</v>
      </c>
      <c r="E1158" s="49">
        <v>0</v>
      </c>
    </row>
    <row r="1159" spans="1:5" x14ac:dyDescent="0.2">
      <c r="A1159" s="2" t="s">
        <v>2291</v>
      </c>
      <c r="B1159" s="49">
        <v>16</v>
      </c>
      <c r="C1159" s="49">
        <v>11</v>
      </c>
      <c r="D1159" s="49">
        <v>5</v>
      </c>
      <c r="E1159" s="49">
        <v>0</v>
      </c>
    </row>
    <row r="1160" spans="1:5" x14ac:dyDescent="0.2">
      <c r="A1160" s="2" t="s">
        <v>2226</v>
      </c>
      <c r="B1160" s="49">
        <v>2</v>
      </c>
      <c r="C1160" s="49">
        <v>2</v>
      </c>
      <c r="D1160" s="47"/>
      <c r="E1160" s="49">
        <v>0</v>
      </c>
    </row>
    <row r="1161" spans="1:5" x14ac:dyDescent="0.2">
      <c r="A1161" s="2" t="s">
        <v>2275</v>
      </c>
      <c r="B1161" s="49">
        <v>2</v>
      </c>
      <c r="C1161" s="49">
        <v>2</v>
      </c>
      <c r="D1161" s="47"/>
      <c r="E1161" s="49">
        <v>0</v>
      </c>
    </row>
    <row r="1162" spans="1:5" x14ac:dyDescent="0.2">
      <c r="A1162" s="2" t="s">
        <v>2227</v>
      </c>
      <c r="B1162" s="49">
        <v>14</v>
      </c>
      <c r="C1162" s="49">
        <v>9</v>
      </c>
      <c r="D1162" s="49">
        <v>5</v>
      </c>
      <c r="E1162" s="49">
        <v>0</v>
      </c>
    </row>
    <row r="1163" spans="1:5" x14ac:dyDescent="0.2">
      <c r="A1163" s="2" t="s">
        <v>2259</v>
      </c>
      <c r="B1163" s="49">
        <v>2</v>
      </c>
      <c r="C1163" s="49">
        <v>2</v>
      </c>
      <c r="D1163" s="47"/>
      <c r="E1163" s="49">
        <v>0</v>
      </c>
    </row>
    <row r="1164" spans="1:5" x14ac:dyDescent="0.2">
      <c r="A1164" s="2" t="s">
        <v>2260</v>
      </c>
      <c r="B1164" s="49">
        <v>14</v>
      </c>
      <c r="C1164" s="49">
        <v>9</v>
      </c>
      <c r="D1164" s="49">
        <v>5</v>
      </c>
      <c r="E1164" s="49">
        <v>0</v>
      </c>
    </row>
    <row r="1165" spans="1:5" x14ac:dyDescent="0.2">
      <c r="A1165" s="2" t="s">
        <v>2228</v>
      </c>
      <c r="B1165" s="49">
        <v>2</v>
      </c>
      <c r="C1165" s="47"/>
      <c r="D1165" s="49">
        <v>2</v>
      </c>
      <c r="E1165" s="49">
        <v>0</v>
      </c>
    </row>
    <row r="1166" spans="1:5" x14ac:dyDescent="0.2">
      <c r="A1166" s="2" t="s">
        <v>2292</v>
      </c>
      <c r="B1166" s="49">
        <v>85</v>
      </c>
      <c r="C1166" s="49">
        <v>50</v>
      </c>
      <c r="D1166" s="49">
        <v>35</v>
      </c>
      <c r="E1166" s="49">
        <v>0</v>
      </c>
    </row>
    <row r="1167" spans="1:5" x14ac:dyDescent="0.2">
      <c r="A1167" s="2" t="s">
        <v>2229</v>
      </c>
      <c r="B1167" s="49">
        <v>63</v>
      </c>
      <c r="C1167" s="49">
        <v>42</v>
      </c>
      <c r="D1167" s="49">
        <v>21</v>
      </c>
      <c r="E1167" s="49">
        <v>0</v>
      </c>
    </row>
    <row r="1168" spans="1:5" x14ac:dyDescent="0.2">
      <c r="A1168" s="2" t="s">
        <v>2276</v>
      </c>
      <c r="B1168" s="49">
        <v>68</v>
      </c>
      <c r="C1168" s="49">
        <v>43</v>
      </c>
      <c r="D1168" s="49">
        <v>25</v>
      </c>
      <c r="E1168" s="49">
        <v>0</v>
      </c>
    </row>
    <row r="1169" spans="1:5" x14ac:dyDescent="0.2">
      <c r="A1169" s="2" t="s">
        <v>2230</v>
      </c>
      <c r="B1169" s="49">
        <v>7</v>
      </c>
      <c r="C1169" s="49">
        <v>5</v>
      </c>
      <c r="D1169" s="49">
        <v>2</v>
      </c>
      <c r="E1169" s="49">
        <v>0</v>
      </c>
    </row>
    <row r="1170" spans="1:5" x14ac:dyDescent="0.2">
      <c r="A1170" s="2" t="s">
        <v>2231</v>
      </c>
      <c r="B1170" s="49">
        <v>11</v>
      </c>
      <c r="C1170" s="49">
        <v>2</v>
      </c>
      <c r="D1170" s="49">
        <v>9</v>
      </c>
      <c r="E1170" s="49">
        <v>0</v>
      </c>
    </row>
    <row r="1171" spans="1:5" x14ac:dyDescent="0.2">
      <c r="A1171" s="2" t="s">
        <v>2261</v>
      </c>
      <c r="B1171" s="49">
        <v>68</v>
      </c>
      <c r="C1171" s="49">
        <v>43</v>
      </c>
      <c r="D1171" s="49">
        <v>25</v>
      </c>
      <c r="E1171" s="49">
        <v>0</v>
      </c>
    </row>
    <row r="1172" spans="1:5" x14ac:dyDescent="0.2">
      <c r="A1172" s="2" t="s">
        <v>2262</v>
      </c>
      <c r="B1172" s="49">
        <v>18</v>
      </c>
      <c r="C1172" s="49">
        <v>7</v>
      </c>
      <c r="D1172" s="49">
        <v>11</v>
      </c>
      <c r="E1172" s="49">
        <v>0</v>
      </c>
    </row>
    <row r="1173" spans="1:5" x14ac:dyDescent="0.2">
      <c r="A1173" s="2" t="s">
        <v>2232</v>
      </c>
      <c r="B1173" s="49">
        <v>3</v>
      </c>
      <c r="C1173" s="49">
        <v>1</v>
      </c>
      <c r="D1173" s="49">
        <v>2</v>
      </c>
      <c r="E1173" s="49">
        <v>0</v>
      </c>
    </row>
    <row r="1174" spans="1:5" x14ac:dyDescent="0.2">
      <c r="A1174" s="2" t="s">
        <v>2293</v>
      </c>
      <c r="B1174" s="49">
        <v>11</v>
      </c>
      <c r="C1174" s="49">
        <v>5</v>
      </c>
      <c r="D1174" s="49">
        <v>6</v>
      </c>
      <c r="E1174" s="49">
        <v>0</v>
      </c>
    </row>
    <row r="1175" spans="1:5" x14ac:dyDescent="0.2">
      <c r="A1175" s="2" t="s">
        <v>2233</v>
      </c>
      <c r="B1175" s="49">
        <v>11</v>
      </c>
      <c r="C1175" s="49">
        <v>5</v>
      </c>
      <c r="D1175" s="49">
        <v>6</v>
      </c>
      <c r="E1175" s="49">
        <v>0</v>
      </c>
    </row>
    <row r="1176" spans="1:5" x14ac:dyDescent="0.2">
      <c r="A1176" s="2" t="s">
        <v>2263</v>
      </c>
      <c r="B1176" s="49">
        <v>11</v>
      </c>
      <c r="C1176" s="49">
        <v>5</v>
      </c>
      <c r="D1176" s="49">
        <v>6</v>
      </c>
      <c r="E1176" s="49">
        <v>0</v>
      </c>
    </row>
    <row r="1177" spans="1:5" x14ac:dyDescent="0.2">
      <c r="A1177" t="s">
        <v>2620</v>
      </c>
      <c r="B1177" s="45">
        <v>36</v>
      </c>
      <c r="C1177" s="45">
        <v>23</v>
      </c>
      <c r="D1177" s="45">
        <v>13</v>
      </c>
      <c r="E1177" s="49">
        <v>0</v>
      </c>
    </row>
    <row r="1178" spans="1:5" x14ac:dyDescent="0.2">
      <c r="A1178" t="s">
        <v>2513</v>
      </c>
      <c r="B1178" s="45">
        <v>36</v>
      </c>
      <c r="C1178" s="45">
        <v>23</v>
      </c>
      <c r="D1178" s="45">
        <v>13</v>
      </c>
      <c r="E1178" s="49">
        <v>0</v>
      </c>
    </row>
    <row r="1179" spans="1:5" x14ac:dyDescent="0.2">
      <c r="A1179" t="s">
        <v>2577</v>
      </c>
      <c r="B1179" s="45">
        <v>36</v>
      </c>
      <c r="C1179" s="45">
        <v>23</v>
      </c>
      <c r="D1179" s="45">
        <v>13</v>
      </c>
      <c r="E1179" s="49">
        <v>0</v>
      </c>
    </row>
    <row r="1180" spans="1:5" x14ac:dyDescent="0.2">
      <c r="A1180" t="s">
        <v>2621</v>
      </c>
      <c r="B1180" s="45">
        <v>1</v>
      </c>
      <c r="C1180" s="45">
        <v>1</v>
      </c>
      <c r="E1180" s="49">
        <v>0</v>
      </c>
    </row>
    <row r="1181" spans="1:5" x14ac:dyDescent="0.2">
      <c r="A1181" t="s">
        <v>2514</v>
      </c>
      <c r="B1181" s="45">
        <v>1</v>
      </c>
      <c r="C1181" s="45">
        <v>1</v>
      </c>
      <c r="E1181" s="49">
        <v>0</v>
      </c>
    </row>
    <row r="1182" spans="1:5" x14ac:dyDescent="0.2">
      <c r="A1182" t="s">
        <v>2578</v>
      </c>
      <c r="B1182" s="45">
        <v>1</v>
      </c>
      <c r="C1182" s="45">
        <v>1</v>
      </c>
      <c r="E1182" s="49">
        <v>0</v>
      </c>
    </row>
    <row r="1183" spans="1:5" x14ac:dyDescent="0.2">
      <c r="A1183" t="s">
        <v>2622</v>
      </c>
      <c r="B1183" s="45">
        <v>10</v>
      </c>
      <c r="C1183" s="45">
        <v>7</v>
      </c>
      <c r="D1183" s="45">
        <v>3</v>
      </c>
      <c r="E1183" s="49">
        <v>0</v>
      </c>
    </row>
    <row r="1184" spans="1:5" x14ac:dyDescent="0.2">
      <c r="A1184" t="s">
        <v>2515</v>
      </c>
      <c r="B1184" s="45">
        <v>10</v>
      </c>
      <c r="C1184" s="45">
        <v>7</v>
      </c>
      <c r="D1184" s="45">
        <v>3</v>
      </c>
      <c r="E1184" s="49">
        <v>0</v>
      </c>
    </row>
    <row r="1185" spans="1:5" x14ac:dyDescent="0.2">
      <c r="A1185" t="s">
        <v>2579</v>
      </c>
      <c r="B1185" s="45">
        <v>10</v>
      </c>
      <c r="C1185" s="45">
        <v>7</v>
      </c>
      <c r="D1185" s="45">
        <v>3</v>
      </c>
      <c r="E1185" s="49">
        <v>0</v>
      </c>
    </row>
    <row r="1186" spans="1:5" x14ac:dyDescent="0.2">
      <c r="A1186" t="s">
        <v>2516</v>
      </c>
      <c r="B1186" s="45">
        <v>3</v>
      </c>
      <c r="D1186" s="45">
        <v>3</v>
      </c>
      <c r="E1186" s="49">
        <v>0</v>
      </c>
    </row>
    <row r="1187" spans="1:5" x14ac:dyDescent="0.2">
      <c r="A1187" t="s">
        <v>2623</v>
      </c>
      <c r="B1187" s="45">
        <v>228</v>
      </c>
      <c r="C1187" s="45">
        <v>112</v>
      </c>
      <c r="D1187" s="45">
        <v>116</v>
      </c>
      <c r="E1187" s="49">
        <v>0</v>
      </c>
    </row>
    <row r="1188" spans="1:5" x14ac:dyDescent="0.2">
      <c r="A1188" t="s">
        <v>2517</v>
      </c>
      <c r="B1188" s="45">
        <v>178</v>
      </c>
      <c r="C1188" s="45">
        <v>94</v>
      </c>
      <c r="D1188" s="45">
        <v>84</v>
      </c>
      <c r="E1188" s="49">
        <v>0</v>
      </c>
    </row>
    <row r="1189" spans="1:5" x14ac:dyDescent="0.2">
      <c r="A1189" t="s">
        <v>2607</v>
      </c>
      <c r="B1189" s="45">
        <v>192</v>
      </c>
      <c r="C1189" s="45">
        <v>98</v>
      </c>
      <c r="D1189" s="45">
        <v>94</v>
      </c>
      <c r="E1189" s="49">
        <v>0</v>
      </c>
    </row>
    <row r="1190" spans="1:5" x14ac:dyDescent="0.2">
      <c r="A1190" t="s">
        <v>2518</v>
      </c>
      <c r="B1190" s="45">
        <v>15</v>
      </c>
      <c r="C1190" s="45">
        <v>5</v>
      </c>
      <c r="D1190" s="45">
        <v>10</v>
      </c>
      <c r="E1190" s="49">
        <v>0</v>
      </c>
    </row>
    <row r="1191" spans="1:5" x14ac:dyDescent="0.2">
      <c r="A1191" t="s">
        <v>2519</v>
      </c>
      <c r="B1191" s="45">
        <v>22</v>
      </c>
      <c r="C1191" s="45">
        <v>9</v>
      </c>
      <c r="D1191" s="45">
        <v>13</v>
      </c>
      <c r="E1191" s="49">
        <v>0</v>
      </c>
    </row>
    <row r="1192" spans="1:5" x14ac:dyDescent="0.2">
      <c r="A1192" t="s">
        <v>2580</v>
      </c>
      <c r="B1192" s="45">
        <v>192</v>
      </c>
      <c r="C1192" s="45">
        <v>98</v>
      </c>
      <c r="D1192" s="45">
        <v>94</v>
      </c>
      <c r="E1192" s="49">
        <v>0</v>
      </c>
    </row>
    <row r="1193" spans="1:5" x14ac:dyDescent="0.2">
      <c r="A1193" t="s">
        <v>2581</v>
      </c>
      <c r="B1193" s="45">
        <v>37</v>
      </c>
      <c r="C1193" s="45">
        <v>14</v>
      </c>
      <c r="D1193" s="45">
        <v>23</v>
      </c>
      <c r="E1193" s="49">
        <v>0</v>
      </c>
    </row>
    <row r="1194" spans="1:5" x14ac:dyDescent="0.2">
      <c r="A1194" t="s">
        <v>2520</v>
      </c>
      <c r="B1194" s="45">
        <v>12</v>
      </c>
      <c r="C1194" s="45">
        <v>4</v>
      </c>
      <c r="D1194" s="45">
        <v>8</v>
      </c>
      <c r="E1194" s="49">
        <v>0</v>
      </c>
    </row>
    <row r="1195" spans="1:5" x14ac:dyDescent="0.2">
      <c r="A1195" t="s">
        <v>2521</v>
      </c>
      <c r="B1195" s="45">
        <v>6</v>
      </c>
      <c r="C1195" s="45">
        <v>1</v>
      </c>
      <c r="D1195" s="45">
        <v>5</v>
      </c>
      <c r="E1195" s="49">
        <v>0</v>
      </c>
    </row>
    <row r="1196" spans="1:5" x14ac:dyDescent="0.2">
      <c r="A1196" t="s">
        <v>2624</v>
      </c>
      <c r="B1196" s="45">
        <v>75</v>
      </c>
      <c r="C1196" s="45">
        <v>40</v>
      </c>
      <c r="D1196" s="45">
        <v>35</v>
      </c>
      <c r="E1196" s="49">
        <v>0</v>
      </c>
    </row>
    <row r="1197" spans="1:5" x14ac:dyDescent="0.2">
      <c r="A1197" t="s">
        <v>2522</v>
      </c>
      <c r="B1197" s="45">
        <v>48</v>
      </c>
      <c r="C1197" s="45">
        <v>29</v>
      </c>
      <c r="D1197" s="45">
        <v>19</v>
      </c>
      <c r="E1197" s="49">
        <v>0</v>
      </c>
    </row>
    <row r="1198" spans="1:5" x14ac:dyDescent="0.2">
      <c r="A1198" t="s">
        <v>2608</v>
      </c>
      <c r="B1198" s="45">
        <v>57</v>
      </c>
      <c r="C1198" s="45">
        <v>33</v>
      </c>
      <c r="D1198" s="45">
        <v>24</v>
      </c>
      <c r="E1198" s="49">
        <v>0</v>
      </c>
    </row>
    <row r="1199" spans="1:5" x14ac:dyDescent="0.2">
      <c r="A1199" t="s">
        <v>2523</v>
      </c>
      <c r="B1199" s="45">
        <v>1</v>
      </c>
      <c r="C1199" s="45">
        <v>1</v>
      </c>
      <c r="E1199" s="49">
        <v>0</v>
      </c>
    </row>
    <row r="1200" spans="1:5" x14ac:dyDescent="0.2">
      <c r="A1200" t="s">
        <v>2524</v>
      </c>
      <c r="B1200" s="45">
        <v>18</v>
      </c>
      <c r="C1200" s="45">
        <v>6</v>
      </c>
      <c r="D1200" s="45">
        <v>12</v>
      </c>
      <c r="E1200" s="49">
        <v>0</v>
      </c>
    </row>
    <row r="1201" spans="1:5" x14ac:dyDescent="0.2">
      <c r="A1201" t="s">
        <v>2582</v>
      </c>
      <c r="B1201" s="45">
        <v>57</v>
      </c>
      <c r="C1201" s="45">
        <v>33</v>
      </c>
      <c r="D1201" s="45">
        <v>24</v>
      </c>
      <c r="E1201" s="49">
        <v>0</v>
      </c>
    </row>
    <row r="1202" spans="1:5" x14ac:dyDescent="0.2">
      <c r="A1202" t="s">
        <v>2583</v>
      </c>
      <c r="B1202" s="45">
        <v>19</v>
      </c>
      <c r="C1202" s="45">
        <v>7</v>
      </c>
      <c r="D1202" s="45">
        <v>12</v>
      </c>
      <c r="E1202" s="49">
        <v>0</v>
      </c>
    </row>
    <row r="1203" spans="1:5" x14ac:dyDescent="0.2">
      <c r="A1203" t="s">
        <v>2525</v>
      </c>
      <c r="B1203" s="45">
        <v>3</v>
      </c>
      <c r="C1203" s="45">
        <v>3</v>
      </c>
      <c r="E1203" s="49">
        <v>0</v>
      </c>
    </row>
    <row r="1204" spans="1:5" x14ac:dyDescent="0.2">
      <c r="A1204" t="s">
        <v>2483</v>
      </c>
      <c r="B1204" s="45">
        <v>12</v>
      </c>
      <c r="C1204" s="45">
        <v>3</v>
      </c>
      <c r="D1204" s="45">
        <v>9</v>
      </c>
      <c r="E1204" s="49">
        <v>0</v>
      </c>
    </row>
    <row r="1205" spans="1:5" x14ac:dyDescent="0.2">
      <c r="A1205" t="s">
        <v>2509</v>
      </c>
      <c r="B1205" s="45">
        <v>929</v>
      </c>
      <c r="C1205" s="45">
        <v>436</v>
      </c>
      <c r="D1205" s="45">
        <v>493</v>
      </c>
      <c r="E1205" s="49">
        <v>0</v>
      </c>
    </row>
    <row r="1206" spans="1:5" x14ac:dyDescent="0.2">
      <c r="A1206" t="s">
        <v>2484</v>
      </c>
      <c r="B1206" s="45">
        <v>719</v>
      </c>
      <c r="C1206" s="45">
        <v>361</v>
      </c>
      <c r="D1206" s="45">
        <v>358</v>
      </c>
      <c r="E1206" s="49">
        <v>0</v>
      </c>
    </row>
    <row r="1207" spans="1:5" x14ac:dyDescent="0.2">
      <c r="A1207" t="s">
        <v>2506</v>
      </c>
      <c r="B1207" s="45">
        <v>775</v>
      </c>
      <c r="C1207" s="45">
        <v>388</v>
      </c>
      <c r="D1207" s="45">
        <v>387</v>
      </c>
      <c r="E1207" s="49">
        <v>0</v>
      </c>
    </row>
    <row r="1208" spans="1:5" x14ac:dyDescent="0.2">
      <c r="A1208" t="s">
        <v>2485</v>
      </c>
      <c r="B1208" s="45">
        <v>63</v>
      </c>
      <c r="C1208" s="45">
        <v>30</v>
      </c>
      <c r="D1208" s="45">
        <v>33</v>
      </c>
      <c r="E1208" s="49">
        <v>0</v>
      </c>
    </row>
    <row r="1209" spans="1:5" x14ac:dyDescent="0.2">
      <c r="A1209" t="s">
        <v>2486</v>
      </c>
      <c r="B1209" s="45">
        <v>109</v>
      </c>
      <c r="C1209" s="45">
        <v>26</v>
      </c>
      <c r="D1209" s="45">
        <v>83</v>
      </c>
      <c r="E1209" s="49">
        <v>0</v>
      </c>
    </row>
    <row r="1210" spans="1:5" x14ac:dyDescent="0.2">
      <c r="A1210" t="s">
        <v>2499</v>
      </c>
      <c r="B1210" s="45">
        <v>775</v>
      </c>
      <c r="C1210" s="45">
        <v>388</v>
      </c>
      <c r="D1210" s="45">
        <v>387</v>
      </c>
      <c r="E1210" s="49">
        <v>0</v>
      </c>
    </row>
    <row r="1211" spans="1:5" x14ac:dyDescent="0.2">
      <c r="A1211" t="s">
        <v>2500</v>
      </c>
      <c r="B1211" s="45">
        <v>172</v>
      </c>
      <c r="C1211" s="45">
        <v>56</v>
      </c>
      <c r="D1211" s="45">
        <v>116</v>
      </c>
      <c r="E1211" s="49">
        <v>0</v>
      </c>
    </row>
    <row r="1212" spans="1:5" x14ac:dyDescent="0.2">
      <c r="A1212" t="s">
        <v>2487</v>
      </c>
      <c r="B1212" s="45">
        <v>45</v>
      </c>
      <c r="C1212" s="45">
        <v>24</v>
      </c>
      <c r="D1212" s="45">
        <v>21</v>
      </c>
      <c r="E1212" s="49">
        <v>0</v>
      </c>
    </row>
    <row r="1213" spans="1:5" x14ac:dyDescent="0.2">
      <c r="A1213" t="s">
        <v>2526</v>
      </c>
      <c r="B1213" s="45">
        <v>1</v>
      </c>
      <c r="D1213" s="45">
        <v>1</v>
      </c>
      <c r="E1213" s="49">
        <v>0</v>
      </c>
    </row>
    <row r="1214" spans="1:5" x14ac:dyDescent="0.2">
      <c r="A1214" t="s">
        <v>2625</v>
      </c>
      <c r="B1214" s="45">
        <v>261</v>
      </c>
      <c r="C1214" s="45">
        <v>105</v>
      </c>
      <c r="D1214" s="45">
        <v>156</v>
      </c>
      <c r="E1214" s="49">
        <v>0</v>
      </c>
    </row>
    <row r="1215" spans="1:5" x14ac:dyDescent="0.2">
      <c r="A1215" t="s">
        <v>2527</v>
      </c>
      <c r="B1215" s="45">
        <v>199</v>
      </c>
      <c r="C1215" s="45">
        <v>88</v>
      </c>
      <c r="D1215" s="45">
        <v>111</v>
      </c>
      <c r="E1215" s="49">
        <v>0</v>
      </c>
    </row>
    <row r="1216" spans="1:5" x14ac:dyDescent="0.2">
      <c r="A1216" t="s">
        <v>2609</v>
      </c>
      <c r="B1216" s="45">
        <v>214</v>
      </c>
      <c r="C1216" s="45">
        <v>93</v>
      </c>
      <c r="D1216" s="45">
        <v>121</v>
      </c>
      <c r="E1216" s="49">
        <v>0</v>
      </c>
    </row>
    <row r="1217" spans="1:5" x14ac:dyDescent="0.2">
      <c r="A1217" t="s">
        <v>2528</v>
      </c>
      <c r="B1217" s="45">
        <v>18</v>
      </c>
      <c r="C1217" s="45">
        <v>7</v>
      </c>
      <c r="D1217" s="45">
        <v>11</v>
      </c>
      <c r="E1217" s="49">
        <v>0</v>
      </c>
    </row>
    <row r="1218" spans="1:5" x14ac:dyDescent="0.2">
      <c r="A1218" t="s">
        <v>2529</v>
      </c>
      <c r="B1218" s="45">
        <v>32</v>
      </c>
      <c r="C1218" s="45">
        <v>6</v>
      </c>
      <c r="D1218" s="45">
        <v>26</v>
      </c>
      <c r="E1218" s="49">
        <v>0</v>
      </c>
    </row>
    <row r="1219" spans="1:5" x14ac:dyDescent="0.2">
      <c r="A1219" t="s">
        <v>2584</v>
      </c>
      <c r="B1219" s="45">
        <v>214</v>
      </c>
      <c r="C1219" s="45">
        <v>93</v>
      </c>
      <c r="D1219" s="45">
        <v>121</v>
      </c>
      <c r="E1219" s="49">
        <v>0</v>
      </c>
    </row>
    <row r="1220" spans="1:5" x14ac:dyDescent="0.2">
      <c r="A1220" t="s">
        <v>2585</v>
      </c>
      <c r="B1220" s="45">
        <v>50</v>
      </c>
      <c r="C1220" s="45">
        <v>13</v>
      </c>
      <c r="D1220" s="45">
        <v>37</v>
      </c>
      <c r="E1220" s="49">
        <v>0</v>
      </c>
    </row>
    <row r="1221" spans="1:5" x14ac:dyDescent="0.2">
      <c r="A1221" t="s">
        <v>2530</v>
      </c>
      <c r="B1221" s="45">
        <v>14</v>
      </c>
      <c r="C1221" s="45">
        <v>5</v>
      </c>
      <c r="D1221" s="45">
        <v>9</v>
      </c>
      <c r="E1221" s="49">
        <v>0</v>
      </c>
    </row>
    <row r="1222" spans="1:5" x14ac:dyDescent="0.2">
      <c r="A1222" t="s">
        <v>2531</v>
      </c>
      <c r="B1222" s="45">
        <v>11</v>
      </c>
      <c r="C1222" s="45">
        <v>2</v>
      </c>
      <c r="D1222" s="45">
        <v>9</v>
      </c>
      <c r="E1222" s="49">
        <v>0</v>
      </c>
    </row>
    <row r="1223" spans="1:5" x14ac:dyDescent="0.2">
      <c r="A1223" t="s">
        <v>2626</v>
      </c>
      <c r="B1223" s="45">
        <v>910</v>
      </c>
      <c r="C1223" s="45">
        <v>449</v>
      </c>
      <c r="D1223" s="45">
        <v>461</v>
      </c>
      <c r="E1223" s="49">
        <v>0</v>
      </c>
    </row>
    <row r="1224" spans="1:5" x14ac:dyDescent="0.2">
      <c r="A1224" t="s">
        <v>2532</v>
      </c>
      <c r="B1224" s="45">
        <v>726</v>
      </c>
      <c r="C1224" s="45">
        <v>375</v>
      </c>
      <c r="D1224" s="45">
        <v>351</v>
      </c>
      <c r="E1224" s="49">
        <v>0</v>
      </c>
    </row>
    <row r="1225" spans="1:5" x14ac:dyDescent="0.2">
      <c r="A1225" t="s">
        <v>2610</v>
      </c>
      <c r="B1225" s="45">
        <v>768</v>
      </c>
      <c r="C1225" s="45">
        <v>389</v>
      </c>
      <c r="D1225" s="45">
        <v>379</v>
      </c>
      <c r="E1225" s="49">
        <v>0</v>
      </c>
    </row>
    <row r="1226" spans="1:5" x14ac:dyDescent="0.2">
      <c r="A1226" t="s">
        <v>2533</v>
      </c>
      <c r="B1226" s="45">
        <v>108</v>
      </c>
      <c r="C1226" s="45">
        <v>53</v>
      </c>
      <c r="D1226" s="45">
        <v>55</v>
      </c>
      <c r="E1226" s="49">
        <v>0</v>
      </c>
    </row>
    <row r="1227" spans="1:5" x14ac:dyDescent="0.2">
      <c r="A1227" t="s">
        <v>2534</v>
      </c>
      <c r="B1227" s="45">
        <v>57</v>
      </c>
      <c r="C1227" s="45">
        <v>15</v>
      </c>
      <c r="D1227" s="45">
        <v>42</v>
      </c>
      <c r="E1227" s="49">
        <v>0</v>
      </c>
    </row>
    <row r="1228" spans="1:5" x14ac:dyDescent="0.2">
      <c r="A1228" t="s">
        <v>2586</v>
      </c>
      <c r="B1228" s="45">
        <v>768</v>
      </c>
      <c r="C1228" s="45">
        <v>389</v>
      </c>
      <c r="D1228" s="45">
        <v>379</v>
      </c>
      <c r="E1228" s="49">
        <v>0</v>
      </c>
    </row>
    <row r="1229" spans="1:5" x14ac:dyDescent="0.2">
      <c r="A1229" t="s">
        <v>2587</v>
      </c>
      <c r="B1229" s="45">
        <v>165</v>
      </c>
      <c r="C1229" s="45">
        <v>68</v>
      </c>
      <c r="D1229" s="45">
        <v>97</v>
      </c>
      <c r="E1229" s="49">
        <v>0</v>
      </c>
    </row>
    <row r="1230" spans="1:5" x14ac:dyDescent="0.2">
      <c r="A1230" t="s">
        <v>2535</v>
      </c>
      <c r="B1230" s="45">
        <v>35</v>
      </c>
      <c r="C1230" s="45">
        <v>14</v>
      </c>
      <c r="D1230" s="45">
        <v>21</v>
      </c>
      <c r="E1230" s="49">
        <v>0</v>
      </c>
    </row>
    <row r="1231" spans="1:5" x14ac:dyDescent="0.2">
      <c r="A1231" t="s">
        <v>2536</v>
      </c>
      <c r="B1231" s="45">
        <v>6</v>
      </c>
      <c r="C1231" s="45">
        <v>5</v>
      </c>
      <c r="D1231" s="45">
        <v>1</v>
      </c>
      <c r="E1231" s="49">
        <v>0</v>
      </c>
    </row>
    <row r="1232" spans="1:5" x14ac:dyDescent="0.2">
      <c r="A1232" t="s">
        <v>2627</v>
      </c>
      <c r="B1232" s="45">
        <v>228</v>
      </c>
      <c r="C1232" s="45">
        <v>131</v>
      </c>
      <c r="D1232" s="45">
        <v>97</v>
      </c>
      <c r="E1232" s="49">
        <v>0</v>
      </c>
    </row>
    <row r="1233" spans="1:5" x14ac:dyDescent="0.2">
      <c r="A1233" t="s">
        <v>2537</v>
      </c>
      <c r="B1233" s="45">
        <v>131</v>
      </c>
      <c r="C1233" s="45">
        <v>83</v>
      </c>
      <c r="D1233" s="45">
        <v>48</v>
      </c>
      <c r="E1233" s="49">
        <v>0</v>
      </c>
    </row>
    <row r="1234" spans="1:5" x14ac:dyDescent="0.2">
      <c r="A1234" t="s">
        <v>2611</v>
      </c>
      <c r="B1234" s="45">
        <v>151</v>
      </c>
      <c r="C1234" s="45">
        <v>96</v>
      </c>
      <c r="D1234" s="45">
        <v>55</v>
      </c>
      <c r="E1234" s="49">
        <v>0</v>
      </c>
    </row>
    <row r="1235" spans="1:5" x14ac:dyDescent="0.2">
      <c r="A1235" t="s">
        <v>2538</v>
      </c>
      <c r="B1235" s="45">
        <v>18</v>
      </c>
      <c r="C1235" s="45">
        <v>11</v>
      </c>
      <c r="D1235" s="45">
        <v>7</v>
      </c>
      <c r="E1235" s="49">
        <v>0</v>
      </c>
    </row>
    <row r="1236" spans="1:5" x14ac:dyDescent="0.2">
      <c r="A1236" t="s">
        <v>2539</v>
      </c>
      <c r="B1236" s="45">
        <v>67</v>
      </c>
      <c r="C1236" s="45">
        <v>29</v>
      </c>
      <c r="D1236" s="45">
        <v>38</v>
      </c>
      <c r="E1236" s="49">
        <v>0</v>
      </c>
    </row>
    <row r="1237" spans="1:5" x14ac:dyDescent="0.2">
      <c r="A1237" t="s">
        <v>2588</v>
      </c>
      <c r="B1237" s="45">
        <v>151</v>
      </c>
      <c r="C1237" s="45">
        <v>96</v>
      </c>
      <c r="D1237" s="45">
        <v>55</v>
      </c>
      <c r="E1237" s="49">
        <v>0</v>
      </c>
    </row>
    <row r="1238" spans="1:5" x14ac:dyDescent="0.2">
      <c r="A1238" t="s">
        <v>2589</v>
      </c>
      <c r="B1238" s="45">
        <v>82</v>
      </c>
      <c r="C1238" s="45">
        <v>38</v>
      </c>
      <c r="D1238" s="45">
        <v>44</v>
      </c>
      <c r="E1238" s="49">
        <v>0</v>
      </c>
    </row>
    <row r="1239" spans="1:5" x14ac:dyDescent="0.2">
      <c r="A1239" t="s">
        <v>2540</v>
      </c>
      <c r="B1239" s="45">
        <v>15</v>
      </c>
      <c r="C1239" s="45">
        <v>9</v>
      </c>
      <c r="D1239" s="45">
        <v>6</v>
      </c>
      <c r="E1239" s="49">
        <v>0</v>
      </c>
    </row>
    <row r="1240" spans="1:5" x14ac:dyDescent="0.2">
      <c r="A1240" t="s">
        <v>2541</v>
      </c>
      <c r="B1240" s="45">
        <v>13</v>
      </c>
      <c r="C1240" s="45">
        <v>6</v>
      </c>
      <c r="D1240" s="45">
        <v>7</v>
      </c>
      <c r="E1240" s="49">
        <v>0</v>
      </c>
    </row>
    <row r="1241" spans="1:5" x14ac:dyDescent="0.2">
      <c r="A1241" t="s">
        <v>2628</v>
      </c>
      <c r="B1241" s="45">
        <v>418</v>
      </c>
      <c r="C1241" s="45">
        <v>206</v>
      </c>
      <c r="D1241" s="45">
        <v>212</v>
      </c>
      <c r="E1241" s="49">
        <v>0</v>
      </c>
    </row>
    <row r="1242" spans="1:5" x14ac:dyDescent="0.2">
      <c r="A1242" t="s">
        <v>2542</v>
      </c>
      <c r="B1242" s="45">
        <v>353</v>
      </c>
      <c r="C1242" s="45">
        <v>182</v>
      </c>
      <c r="D1242" s="45">
        <v>171</v>
      </c>
      <c r="E1242" s="49">
        <v>0</v>
      </c>
    </row>
    <row r="1243" spans="1:5" x14ac:dyDescent="0.2">
      <c r="A1243" t="s">
        <v>2612</v>
      </c>
      <c r="B1243" s="45">
        <v>378</v>
      </c>
      <c r="C1243" s="45">
        <v>194</v>
      </c>
      <c r="D1243" s="45">
        <v>184</v>
      </c>
      <c r="E1243" s="49">
        <v>0</v>
      </c>
    </row>
    <row r="1244" spans="1:5" x14ac:dyDescent="0.2">
      <c r="A1244" t="s">
        <v>2543</v>
      </c>
      <c r="B1244" s="45">
        <v>15</v>
      </c>
      <c r="C1244" s="45">
        <v>8</v>
      </c>
      <c r="D1244" s="45">
        <v>7</v>
      </c>
      <c r="E1244" s="49">
        <v>0</v>
      </c>
    </row>
    <row r="1245" spans="1:5" x14ac:dyDescent="0.2">
      <c r="A1245" t="s">
        <v>2544</v>
      </c>
      <c r="B1245" s="45">
        <v>32</v>
      </c>
      <c r="C1245" s="45">
        <v>6</v>
      </c>
      <c r="D1245" s="45">
        <v>26</v>
      </c>
      <c r="E1245" s="49">
        <v>0</v>
      </c>
    </row>
    <row r="1246" spans="1:5" x14ac:dyDescent="0.2">
      <c r="A1246" t="s">
        <v>2590</v>
      </c>
      <c r="B1246" s="45">
        <v>378</v>
      </c>
      <c r="C1246" s="45">
        <v>194</v>
      </c>
      <c r="D1246" s="45">
        <v>184</v>
      </c>
      <c r="E1246" s="49">
        <v>0</v>
      </c>
    </row>
    <row r="1247" spans="1:5" x14ac:dyDescent="0.2">
      <c r="A1247" t="s">
        <v>2591</v>
      </c>
      <c r="B1247" s="45">
        <v>47</v>
      </c>
      <c r="C1247" s="45">
        <v>14</v>
      </c>
      <c r="D1247" s="45">
        <v>33</v>
      </c>
      <c r="E1247" s="49">
        <v>0</v>
      </c>
    </row>
    <row r="1248" spans="1:5" x14ac:dyDescent="0.2">
      <c r="A1248" t="s">
        <v>2545</v>
      </c>
      <c r="B1248" s="45">
        <v>14</v>
      </c>
      <c r="C1248" s="45">
        <v>8</v>
      </c>
      <c r="D1248" s="45">
        <v>6</v>
      </c>
      <c r="E1248" s="49">
        <v>0</v>
      </c>
    </row>
    <row r="1249" spans="1:5" x14ac:dyDescent="0.2">
      <c r="A1249" t="s">
        <v>2488</v>
      </c>
      <c r="B1249" s="45">
        <v>30</v>
      </c>
      <c r="C1249" s="45">
        <v>18</v>
      </c>
      <c r="D1249" s="45">
        <v>12</v>
      </c>
      <c r="E1249" s="49">
        <v>0</v>
      </c>
    </row>
    <row r="1250" spans="1:5" x14ac:dyDescent="0.2">
      <c r="A1250" t="s">
        <v>2510</v>
      </c>
      <c r="B1250" s="45">
        <v>1002</v>
      </c>
      <c r="C1250" s="45">
        <v>528</v>
      </c>
      <c r="D1250" s="45">
        <v>474</v>
      </c>
      <c r="E1250" s="49">
        <v>0</v>
      </c>
    </row>
    <row r="1251" spans="1:5" x14ac:dyDescent="0.2">
      <c r="A1251" t="s">
        <v>2489</v>
      </c>
      <c r="B1251" s="45">
        <v>622</v>
      </c>
      <c r="C1251" s="45">
        <v>363</v>
      </c>
      <c r="D1251" s="45">
        <v>259</v>
      </c>
      <c r="E1251" s="49">
        <v>0</v>
      </c>
    </row>
    <row r="1252" spans="1:5" x14ac:dyDescent="0.2">
      <c r="A1252" t="s">
        <v>2507</v>
      </c>
      <c r="B1252" s="45">
        <v>700</v>
      </c>
      <c r="C1252" s="45">
        <v>398</v>
      </c>
      <c r="D1252" s="45">
        <v>302</v>
      </c>
      <c r="E1252" s="49">
        <v>0</v>
      </c>
    </row>
    <row r="1253" spans="1:5" x14ac:dyDescent="0.2">
      <c r="A1253" t="s">
        <v>2490</v>
      </c>
      <c r="B1253" s="45">
        <v>144</v>
      </c>
      <c r="C1253" s="45">
        <v>72</v>
      </c>
      <c r="D1253" s="45">
        <v>72</v>
      </c>
      <c r="E1253" s="49">
        <v>0</v>
      </c>
    </row>
    <row r="1254" spans="1:5" x14ac:dyDescent="0.2">
      <c r="A1254" t="s">
        <v>2491</v>
      </c>
      <c r="B1254" s="45">
        <v>189</v>
      </c>
      <c r="C1254" s="45">
        <v>74</v>
      </c>
      <c r="D1254" s="45">
        <v>115</v>
      </c>
      <c r="E1254" s="49">
        <v>0</v>
      </c>
    </row>
    <row r="1255" spans="1:5" x14ac:dyDescent="0.2">
      <c r="A1255" t="s">
        <v>2501</v>
      </c>
      <c r="B1255" s="45">
        <v>700</v>
      </c>
      <c r="C1255" s="45">
        <v>398</v>
      </c>
      <c r="D1255" s="45">
        <v>302</v>
      </c>
      <c r="E1255" s="49">
        <v>0</v>
      </c>
    </row>
    <row r="1256" spans="1:5" x14ac:dyDescent="0.2">
      <c r="A1256" t="s">
        <v>2502</v>
      </c>
      <c r="B1256" s="45">
        <v>327</v>
      </c>
      <c r="C1256" s="45">
        <v>141</v>
      </c>
      <c r="D1256" s="45">
        <v>186</v>
      </c>
      <c r="E1256" s="49">
        <v>0</v>
      </c>
    </row>
    <row r="1257" spans="1:5" x14ac:dyDescent="0.2">
      <c r="A1257" t="s">
        <v>2492</v>
      </c>
      <c r="B1257" s="45">
        <v>50</v>
      </c>
      <c r="C1257" s="45">
        <v>19</v>
      </c>
      <c r="D1257" s="45">
        <v>31</v>
      </c>
      <c r="E1257" s="49">
        <v>0</v>
      </c>
    </row>
    <row r="1258" spans="1:5" x14ac:dyDescent="0.2">
      <c r="A1258" t="s">
        <v>2546</v>
      </c>
      <c r="B1258" s="45">
        <v>21</v>
      </c>
      <c r="C1258" s="45">
        <v>10</v>
      </c>
      <c r="D1258" s="45">
        <v>11</v>
      </c>
      <c r="E1258" s="49">
        <v>0</v>
      </c>
    </row>
    <row r="1259" spans="1:5" x14ac:dyDescent="0.2">
      <c r="A1259" t="s">
        <v>2629</v>
      </c>
      <c r="B1259" s="45">
        <v>383</v>
      </c>
      <c r="C1259" s="45">
        <v>207</v>
      </c>
      <c r="D1259" s="45">
        <v>176</v>
      </c>
      <c r="E1259" s="49">
        <v>0</v>
      </c>
    </row>
    <row r="1260" spans="1:5" x14ac:dyDescent="0.2">
      <c r="A1260" t="s">
        <v>2547</v>
      </c>
      <c r="B1260" s="45">
        <v>263</v>
      </c>
      <c r="C1260" s="45">
        <v>155</v>
      </c>
      <c r="D1260" s="45">
        <v>108</v>
      </c>
      <c r="E1260" s="49">
        <v>0</v>
      </c>
    </row>
    <row r="1261" spans="1:5" x14ac:dyDescent="0.2">
      <c r="A1261" t="s">
        <v>2613</v>
      </c>
      <c r="B1261" s="45">
        <v>299</v>
      </c>
      <c r="C1261" s="45">
        <v>169</v>
      </c>
      <c r="D1261" s="45">
        <v>130</v>
      </c>
      <c r="E1261" s="49">
        <v>0</v>
      </c>
    </row>
    <row r="1262" spans="1:5" x14ac:dyDescent="0.2">
      <c r="A1262" t="s">
        <v>2548</v>
      </c>
      <c r="B1262" s="45">
        <v>34</v>
      </c>
      <c r="C1262" s="45">
        <v>23</v>
      </c>
      <c r="D1262" s="45">
        <v>11</v>
      </c>
      <c r="E1262" s="49">
        <v>0</v>
      </c>
    </row>
    <row r="1263" spans="1:5" x14ac:dyDescent="0.2">
      <c r="A1263" t="s">
        <v>2549</v>
      </c>
      <c r="B1263" s="45">
        <v>60</v>
      </c>
      <c r="C1263" s="45">
        <v>18</v>
      </c>
      <c r="D1263" s="45">
        <v>42</v>
      </c>
      <c r="E1263" s="49">
        <v>0</v>
      </c>
    </row>
    <row r="1264" spans="1:5" x14ac:dyDescent="0.2">
      <c r="A1264" t="s">
        <v>2592</v>
      </c>
      <c r="B1264" s="45">
        <v>299</v>
      </c>
      <c r="C1264" s="45">
        <v>169</v>
      </c>
      <c r="D1264" s="45">
        <v>130</v>
      </c>
      <c r="E1264" s="49">
        <v>0</v>
      </c>
    </row>
    <row r="1265" spans="1:5" x14ac:dyDescent="0.2">
      <c r="A1265" t="s">
        <v>2593</v>
      </c>
      <c r="B1265" s="45">
        <v>93</v>
      </c>
      <c r="C1265" s="45">
        <v>40</v>
      </c>
      <c r="D1265" s="45">
        <v>53</v>
      </c>
      <c r="E1265" s="49">
        <v>0</v>
      </c>
    </row>
    <row r="1266" spans="1:5" x14ac:dyDescent="0.2">
      <c r="A1266" t="s">
        <v>2550</v>
      </c>
      <c r="B1266" s="45">
        <v>15</v>
      </c>
      <c r="C1266" s="45">
        <v>4</v>
      </c>
      <c r="D1266" s="45">
        <v>11</v>
      </c>
      <c r="E1266" s="49">
        <v>0</v>
      </c>
    </row>
    <row r="1267" spans="1:5" x14ac:dyDescent="0.2">
      <c r="A1267" t="s">
        <v>2511</v>
      </c>
      <c r="B1267" s="45">
        <v>46</v>
      </c>
      <c r="C1267" s="45">
        <v>30</v>
      </c>
      <c r="D1267" s="45">
        <v>16</v>
      </c>
      <c r="E1267" s="49">
        <v>0</v>
      </c>
    </row>
    <row r="1268" spans="1:5" x14ac:dyDescent="0.2">
      <c r="A1268" t="s">
        <v>2493</v>
      </c>
      <c r="B1268" s="45">
        <v>46</v>
      </c>
      <c r="C1268" s="45">
        <v>30</v>
      </c>
      <c r="D1268" s="45">
        <v>16</v>
      </c>
      <c r="E1268" s="49">
        <v>0</v>
      </c>
    </row>
    <row r="1269" spans="1:5" x14ac:dyDescent="0.2">
      <c r="A1269" t="s">
        <v>2503</v>
      </c>
      <c r="B1269" s="45">
        <v>46</v>
      </c>
      <c r="C1269" s="45">
        <v>30</v>
      </c>
      <c r="D1269" s="45">
        <v>16</v>
      </c>
      <c r="E1269" s="49">
        <v>0</v>
      </c>
    </row>
    <row r="1270" spans="1:5" x14ac:dyDescent="0.2">
      <c r="A1270" t="s">
        <v>2637</v>
      </c>
      <c r="B1270" s="45">
        <v>74</v>
      </c>
      <c r="C1270" s="45">
        <v>30</v>
      </c>
      <c r="D1270" s="45">
        <v>44</v>
      </c>
      <c r="E1270" s="49">
        <v>0</v>
      </c>
    </row>
    <row r="1271" spans="1:5" x14ac:dyDescent="0.2">
      <c r="A1271" t="s">
        <v>2645</v>
      </c>
      <c r="B1271" s="45">
        <v>3588</v>
      </c>
      <c r="C1271" s="45">
        <v>1787</v>
      </c>
      <c r="D1271" s="45">
        <v>1801</v>
      </c>
      <c r="E1271" s="49">
        <v>0</v>
      </c>
    </row>
    <row r="1272" spans="1:5" x14ac:dyDescent="0.2">
      <c r="A1272" t="s">
        <v>2638</v>
      </c>
      <c r="B1272" s="45">
        <v>2661</v>
      </c>
      <c r="C1272" s="45">
        <v>1417</v>
      </c>
      <c r="D1272" s="45">
        <v>1244</v>
      </c>
      <c r="E1272" s="49">
        <v>0</v>
      </c>
    </row>
    <row r="1273" spans="1:5" x14ac:dyDescent="0.2">
      <c r="A1273" t="s">
        <v>2644</v>
      </c>
      <c r="B1273" s="45">
        <v>2890</v>
      </c>
      <c r="C1273" s="45">
        <v>1514</v>
      </c>
      <c r="D1273" s="45">
        <v>1376</v>
      </c>
      <c r="E1273" s="49">
        <v>0</v>
      </c>
    </row>
    <row r="1274" spans="1:5" x14ac:dyDescent="0.2">
      <c r="A1274" t="s">
        <v>2639</v>
      </c>
      <c r="B1274" s="45">
        <v>403</v>
      </c>
      <c r="C1274" s="45">
        <v>205</v>
      </c>
      <c r="D1274" s="45">
        <v>198</v>
      </c>
      <c r="E1274" s="49">
        <v>0</v>
      </c>
    </row>
    <row r="1275" spans="1:5" x14ac:dyDescent="0.2">
      <c r="A1275" t="s">
        <v>2640</v>
      </c>
      <c r="B1275" s="45">
        <v>433</v>
      </c>
      <c r="C1275" s="45">
        <v>135</v>
      </c>
      <c r="D1275" s="45">
        <v>298</v>
      </c>
      <c r="E1275" s="49">
        <v>0</v>
      </c>
    </row>
    <row r="1276" spans="1:5" x14ac:dyDescent="0.2">
      <c r="A1276" t="s">
        <v>2642</v>
      </c>
      <c r="B1276" s="45">
        <v>2890</v>
      </c>
      <c r="C1276" s="45">
        <v>1514</v>
      </c>
      <c r="D1276" s="45">
        <v>1376</v>
      </c>
      <c r="E1276" s="49">
        <v>0</v>
      </c>
    </row>
    <row r="1277" spans="1:5" x14ac:dyDescent="0.2">
      <c r="A1277" t="s">
        <v>2643</v>
      </c>
      <c r="B1277" s="45">
        <v>821</v>
      </c>
      <c r="C1277" s="45">
        <v>333</v>
      </c>
      <c r="D1277" s="45">
        <v>488</v>
      </c>
      <c r="E1277" s="49">
        <v>0</v>
      </c>
    </row>
    <row r="1278" spans="1:5" x14ac:dyDescent="0.2">
      <c r="A1278" t="s">
        <v>2641</v>
      </c>
      <c r="B1278" s="45">
        <v>170</v>
      </c>
      <c r="C1278" s="45">
        <v>75</v>
      </c>
      <c r="D1278" s="45">
        <v>95</v>
      </c>
      <c r="E1278" s="49">
        <v>0</v>
      </c>
    </row>
    <row r="1279" spans="1:5" x14ac:dyDescent="0.2">
      <c r="A1279" t="s">
        <v>2630</v>
      </c>
      <c r="B1279" s="45">
        <v>17</v>
      </c>
      <c r="C1279" s="45">
        <v>12</v>
      </c>
      <c r="D1279" s="45">
        <v>5</v>
      </c>
      <c r="E1279" s="49">
        <v>0</v>
      </c>
    </row>
    <row r="1280" spans="1:5" x14ac:dyDescent="0.2">
      <c r="A1280" t="s">
        <v>2551</v>
      </c>
      <c r="B1280" s="45">
        <v>8</v>
      </c>
      <c r="C1280" s="45">
        <v>6</v>
      </c>
      <c r="D1280" s="45">
        <v>2</v>
      </c>
      <c r="E1280" s="49">
        <v>0</v>
      </c>
    </row>
    <row r="1281" spans="1:5" x14ac:dyDescent="0.2">
      <c r="A1281" t="s">
        <v>2614</v>
      </c>
      <c r="B1281" s="45">
        <v>9</v>
      </c>
      <c r="C1281" s="45">
        <v>6</v>
      </c>
      <c r="D1281" s="45">
        <v>3</v>
      </c>
      <c r="E1281" s="49">
        <v>0</v>
      </c>
    </row>
    <row r="1282" spans="1:5" x14ac:dyDescent="0.2">
      <c r="A1282" t="s">
        <v>2552</v>
      </c>
      <c r="B1282" s="45">
        <v>8</v>
      </c>
      <c r="C1282" s="45">
        <v>6</v>
      </c>
      <c r="D1282" s="45">
        <v>2</v>
      </c>
      <c r="E1282" s="49">
        <v>0</v>
      </c>
    </row>
    <row r="1283" spans="1:5" x14ac:dyDescent="0.2">
      <c r="A1283" t="s">
        <v>2594</v>
      </c>
      <c r="B1283" s="45">
        <v>9</v>
      </c>
      <c r="C1283" s="45">
        <v>6</v>
      </c>
      <c r="D1283" s="45">
        <v>3</v>
      </c>
      <c r="E1283" s="49">
        <v>0</v>
      </c>
    </row>
    <row r="1284" spans="1:5" x14ac:dyDescent="0.2">
      <c r="A1284" t="s">
        <v>2595</v>
      </c>
      <c r="B1284" s="45">
        <v>8</v>
      </c>
      <c r="C1284" s="45">
        <v>6</v>
      </c>
      <c r="D1284" s="45">
        <v>2</v>
      </c>
      <c r="E1284" s="49">
        <v>0</v>
      </c>
    </row>
    <row r="1285" spans="1:5" x14ac:dyDescent="0.2">
      <c r="A1285" t="s">
        <v>2553</v>
      </c>
      <c r="B1285" s="45">
        <v>1</v>
      </c>
      <c r="D1285" s="45">
        <v>1</v>
      </c>
      <c r="E1285" s="49">
        <v>0</v>
      </c>
    </row>
    <row r="1286" spans="1:5" x14ac:dyDescent="0.2">
      <c r="A1286" t="s">
        <v>2554</v>
      </c>
      <c r="B1286" s="45">
        <v>5</v>
      </c>
      <c r="C1286" s="45">
        <v>2</v>
      </c>
      <c r="D1286" s="45">
        <v>3</v>
      </c>
      <c r="E1286" s="49">
        <v>0</v>
      </c>
    </row>
    <row r="1287" spans="1:5" x14ac:dyDescent="0.2">
      <c r="A1287" t="s">
        <v>2631</v>
      </c>
      <c r="B1287" s="45">
        <v>625</v>
      </c>
      <c r="C1287" s="45">
        <v>309</v>
      </c>
      <c r="D1287" s="45">
        <v>316</v>
      </c>
      <c r="E1287" s="49">
        <v>0</v>
      </c>
    </row>
    <row r="1288" spans="1:5" x14ac:dyDescent="0.2">
      <c r="A1288" t="s">
        <v>2555</v>
      </c>
      <c r="B1288" s="45">
        <v>499</v>
      </c>
      <c r="C1288" s="45">
        <v>260</v>
      </c>
      <c r="D1288" s="45">
        <v>239</v>
      </c>
      <c r="E1288" s="49">
        <v>0</v>
      </c>
    </row>
    <row r="1289" spans="1:5" x14ac:dyDescent="0.2">
      <c r="A1289" t="s">
        <v>2615</v>
      </c>
      <c r="B1289" s="45">
        <v>532</v>
      </c>
      <c r="C1289" s="45">
        <v>278</v>
      </c>
      <c r="D1289" s="45">
        <v>254</v>
      </c>
      <c r="E1289" s="49">
        <v>0</v>
      </c>
    </row>
    <row r="1290" spans="1:5" x14ac:dyDescent="0.2">
      <c r="A1290" t="s">
        <v>2556</v>
      </c>
      <c r="B1290" s="45">
        <v>44</v>
      </c>
      <c r="C1290" s="45">
        <v>22</v>
      </c>
      <c r="D1290" s="45">
        <v>22</v>
      </c>
      <c r="E1290" s="49">
        <v>0</v>
      </c>
    </row>
    <row r="1291" spans="1:5" x14ac:dyDescent="0.2">
      <c r="A1291" t="s">
        <v>2557</v>
      </c>
      <c r="B1291" s="45">
        <v>59</v>
      </c>
      <c r="C1291" s="45">
        <v>14</v>
      </c>
      <c r="D1291" s="45">
        <v>45</v>
      </c>
      <c r="E1291" s="49">
        <v>0</v>
      </c>
    </row>
    <row r="1292" spans="1:5" x14ac:dyDescent="0.2">
      <c r="A1292" t="s">
        <v>2596</v>
      </c>
      <c r="B1292" s="45">
        <v>532</v>
      </c>
      <c r="C1292" s="45">
        <v>278</v>
      </c>
      <c r="D1292" s="45">
        <v>254</v>
      </c>
      <c r="E1292" s="49">
        <v>0</v>
      </c>
    </row>
    <row r="1293" spans="1:5" x14ac:dyDescent="0.2">
      <c r="A1293" t="s">
        <v>2597</v>
      </c>
      <c r="B1293" s="45">
        <v>103</v>
      </c>
      <c r="C1293" s="45">
        <v>36</v>
      </c>
      <c r="D1293" s="45">
        <v>67</v>
      </c>
      <c r="E1293" s="49">
        <v>0</v>
      </c>
    </row>
    <row r="1294" spans="1:5" x14ac:dyDescent="0.2">
      <c r="A1294" t="s">
        <v>2558</v>
      </c>
      <c r="B1294" s="45">
        <v>28</v>
      </c>
      <c r="C1294" s="45">
        <v>16</v>
      </c>
      <c r="D1294" s="45">
        <v>12</v>
      </c>
      <c r="E1294" s="49">
        <v>0</v>
      </c>
    </row>
    <row r="1295" spans="1:5" x14ac:dyDescent="0.2">
      <c r="A1295" t="s">
        <v>2559</v>
      </c>
      <c r="B1295" s="45">
        <v>3</v>
      </c>
      <c r="C1295" s="45">
        <v>3</v>
      </c>
      <c r="E1295" s="49">
        <v>0</v>
      </c>
    </row>
    <row r="1296" spans="1:5" x14ac:dyDescent="0.2">
      <c r="A1296" t="s">
        <v>2632</v>
      </c>
      <c r="B1296" s="45">
        <v>356</v>
      </c>
      <c r="C1296" s="45">
        <v>171</v>
      </c>
      <c r="D1296" s="45">
        <v>185</v>
      </c>
      <c r="E1296" s="49">
        <v>0</v>
      </c>
    </row>
    <row r="1297" spans="1:5" x14ac:dyDescent="0.2">
      <c r="A1297" t="s">
        <v>2560</v>
      </c>
      <c r="B1297" s="45">
        <v>224</v>
      </c>
      <c r="C1297" s="45">
        <v>122</v>
      </c>
      <c r="D1297" s="45">
        <v>102</v>
      </c>
      <c r="E1297" s="49">
        <v>0</v>
      </c>
    </row>
    <row r="1298" spans="1:5" x14ac:dyDescent="0.2">
      <c r="A1298" t="s">
        <v>2616</v>
      </c>
      <c r="B1298" s="45">
        <v>246</v>
      </c>
      <c r="C1298" s="45">
        <v>131</v>
      </c>
      <c r="D1298" s="45">
        <v>115</v>
      </c>
      <c r="E1298" s="49">
        <v>0</v>
      </c>
    </row>
    <row r="1299" spans="1:5" x14ac:dyDescent="0.2">
      <c r="A1299" t="s">
        <v>2561</v>
      </c>
      <c r="B1299" s="45">
        <v>96</v>
      </c>
      <c r="C1299" s="45">
        <v>41</v>
      </c>
      <c r="D1299" s="45">
        <v>55</v>
      </c>
      <c r="E1299" s="49">
        <v>0</v>
      </c>
    </row>
    <row r="1300" spans="1:5" x14ac:dyDescent="0.2">
      <c r="A1300" t="s">
        <v>2562</v>
      </c>
      <c r="B1300" s="45">
        <v>26</v>
      </c>
      <c r="C1300" s="45">
        <v>6</v>
      </c>
      <c r="D1300" s="45">
        <v>20</v>
      </c>
      <c r="E1300" s="49">
        <v>0</v>
      </c>
    </row>
    <row r="1301" spans="1:5" x14ac:dyDescent="0.2">
      <c r="A1301" t="s">
        <v>2598</v>
      </c>
      <c r="B1301" s="45">
        <v>246</v>
      </c>
      <c r="C1301" s="45">
        <v>131</v>
      </c>
      <c r="D1301" s="45">
        <v>115</v>
      </c>
      <c r="E1301" s="49">
        <v>0</v>
      </c>
    </row>
    <row r="1302" spans="1:5" x14ac:dyDescent="0.2">
      <c r="A1302" t="s">
        <v>2599</v>
      </c>
      <c r="B1302" s="45">
        <v>121</v>
      </c>
      <c r="C1302" s="45">
        <v>46</v>
      </c>
      <c r="D1302" s="45">
        <v>75</v>
      </c>
      <c r="E1302" s="49">
        <v>0</v>
      </c>
    </row>
    <row r="1303" spans="1:5" x14ac:dyDescent="0.2">
      <c r="A1303" t="s">
        <v>2563</v>
      </c>
      <c r="B1303" s="45">
        <v>19</v>
      </c>
      <c r="C1303" s="45">
        <v>6</v>
      </c>
      <c r="D1303" s="45">
        <v>13</v>
      </c>
      <c r="E1303" s="49">
        <v>0</v>
      </c>
    </row>
    <row r="1304" spans="1:5" x14ac:dyDescent="0.2">
      <c r="A1304" t="s">
        <v>2564</v>
      </c>
      <c r="B1304" s="45">
        <v>5</v>
      </c>
      <c r="C1304" s="45">
        <v>1</v>
      </c>
      <c r="D1304" s="45">
        <v>4</v>
      </c>
      <c r="E1304" s="49">
        <v>0</v>
      </c>
    </row>
    <row r="1305" spans="1:5" x14ac:dyDescent="0.2">
      <c r="A1305" t="s">
        <v>2633</v>
      </c>
      <c r="B1305" s="45">
        <v>186</v>
      </c>
      <c r="C1305" s="45">
        <v>95</v>
      </c>
      <c r="D1305" s="45">
        <v>91</v>
      </c>
      <c r="E1305" s="49">
        <v>0</v>
      </c>
    </row>
    <row r="1306" spans="1:5" x14ac:dyDescent="0.2">
      <c r="A1306" t="s">
        <v>2565</v>
      </c>
      <c r="B1306" s="45">
        <v>143</v>
      </c>
      <c r="C1306" s="45">
        <v>82</v>
      </c>
      <c r="D1306" s="45">
        <v>61</v>
      </c>
      <c r="E1306" s="49">
        <v>0</v>
      </c>
    </row>
    <row r="1307" spans="1:5" x14ac:dyDescent="0.2">
      <c r="A1307" t="s">
        <v>2617</v>
      </c>
      <c r="B1307" s="45">
        <v>159</v>
      </c>
      <c r="C1307" s="45">
        <v>88</v>
      </c>
      <c r="D1307" s="45">
        <v>71</v>
      </c>
      <c r="E1307" s="49">
        <v>0</v>
      </c>
    </row>
    <row r="1308" spans="1:5" x14ac:dyDescent="0.2">
      <c r="A1308" t="s">
        <v>2566</v>
      </c>
      <c r="B1308" s="45">
        <v>12</v>
      </c>
      <c r="C1308" s="45">
        <v>4</v>
      </c>
      <c r="D1308" s="45">
        <v>8</v>
      </c>
      <c r="E1308" s="49">
        <v>0</v>
      </c>
    </row>
    <row r="1309" spans="1:5" x14ac:dyDescent="0.2">
      <c r="A1309" t="s">
        <v>2567</v>
      </c>
      <c r="B1309" s="45">
        <v>15</v>
      </c>
      <c r="C1309" s="45">
        <v>3</v>
      </c>
      <c r="D1309" s="45">
        <v>12</v>
      </c>
      <c r="E1309" s="49">
        <v>0</v>
      </c>
    </row>
    <row r="1310" spans="1:5" x14ac:dyDescent="0.2">
      <c r="A1310" t="s">
        <v>2600</v>
      </c>
      <c r="B1310" s="45">
        <v>159</v>
      </c>
      <c r="C1310" s="45">
        <v>88</v>
      </c>
      <c r="D1310" s="45">
        <v>71</v>
      </c>
      <c r="E1310" s="49">
        <v>0</v>
      </c>
    </row>
    <row r="1311" spans="1:5" x14ac:dyDescent="0.2">
      <c r="A1311" t="s">
        <v>2601</v>
      </c>
      <c r="B1311" s="45">
        <v>27</v>
      </c>
      <c r="C1311" s="45">
        <v>7</v>
      </c>
      <c r="D1311" s="45">
        <v>20</v>
      </c>
      <c r="E1311" s="49">
        <v>0</v>
      </c>
    </row>
    <row r="1312" spans="1:5" x14ac:dyDescent="0.2">
      <c r="A1312" t="s">
        <v>2568</v>
      </c>
      <c r="B1312" s="45">
        <v>11</v>
      </c>
      <c r="C1312" s="45">
        <v>5</v>
      </c>
      <c r="D1312" s="45">
        <v>6</v>
      </c>
      <c r="E1312" s="49">
        <v>0</v>
      </c>
    </row>
    <row r="1313" spans="1:5" x14ac:dyDescent="0.2">
      <c r="A1313" t="s">
        <v>2494</v>
      </c>
      <c r="B1313" s="45">
        <v>33</v>
      </c>
      <c r="C1313" s="45">
        <v>9</v>
      </c>
      <c r="D1313" s="45">
        <v>24</v>
      </c>
      <c r="E1313" s="49">
        <v>0</v>
      </c>
    </row>
    <row r="1314" spans="1:5" x14ac:dyDescent="0.2">
      <c r="A1314" t="s">
        <v>2512</v>
      </c>
      <c r="B1314" s="45">
        <v>1722</v>
      </c>
      <c r="C1314" s="45">
        <v>857</v>
      </c>
      <c r="D1314" s="45">
        <v>865</v>
      </c>
      <c r="E1314" s="49">
        <v>0</v>
      </c>
    </row>
    <row r="1315" spans="1:5" x14ac:dyDescent="0.2">
      <c r="A1315" t="s">
        <v>2495</v>
      </c>
      <c r="B1315" s="45">
        <v>1374</v>
      </c>
      <c r="C1315" s="45">
        <v>725</v>
      </c>
      <c r="D1315" s="45">
        <v>649</v>
      </c>
      <c r="E1315" s="49">
        <v>0</v>
      </c>
    </row>
    <row r="1316" spans="1:5" x14ac:dyDescent="0.2">
      <c r="A1316" t="s">
        <v>2508</v>
      </c>
      <c r="B1316" s="45">
        <v>1473</v>
      </c>
      <c r="C1316" s="45">
        <v>761</v>
      </c>
      <c r="D1316" s="45">
        <v>712</v>
      </c>
      <c r="E1316" s="49">
        <v>0</v>
      </c>
    </row>
    <row r="1317" spans="1:5" x14ac:dyDescent="0.2">
      <c r="A1317" t="s">
        <v>2496</v>
      </c>
      <c r="B1317" s="45">
        <v>154</v>
      </c>
      <c r="C1317" s="45">
        <v>74</v>
      </c>
      <c r="D1317" s="45">
        <v>80</v>
      </c>
      <c r="E1317" s="49">
        <v>0</v>
      </c>
    </row>
    <row r="1318" spans="1:5" x14ac:dyDescent="0.2">
      <c r="A1318" t="s">
        <v>2497</v>
      </c>
      <c r="B1318" s="45">
        <v>137</v>
      </c>
      <c r="C1318" s="45">
        <v>35</v>
      </c>
      <c r="D1318" s="45">
        <v>102</v>
      </c>
      <c r="E1318" s="49">
        <v>0</v>
      </c>
    </row>
    <row r="1319" spans="1:5" x14ac:dyDescent="0.2">
      <c r="A1319" t="s">
        <v>2504</v>
      </c>
      <c r="B1319" s="45">
        <v>1473</v>
      </c>
      <c r="C1319" s="45">
        <v>761</v>
      </c>
      <c r="D1319" s="45">
        <v>712</v>
      </c>
      <c r="E1319" s="49">
        <v>0</v>
      </c>
    </row>
    <row r="1320" spans="1:5" x14ac:dyDescent="0.2">
      <c r="A1320" t="s">
        <v>2505</v>
      </c>
      <c r="B1320" s="45">
        <v>289</v>
      </c>
      <c r="C1320" s="45">
        <v>109</v>
      </c>
      <c r="D1320" s="45">
        <v>180</v>
      </c>
      <c r="E1320" s="49">
        <v>0</v>
      </c>
    </row>
    <row r="1321" spans="1:5" x14ac:dyDescent="0.2">
      <c r="A1321" t="s">
        <v>2498</v>
      </c>
      <c r="B1321" s="45">
        <v>75</v>
      </c>
      <c r="C1321" s="45">
        <v>32</v>
      </c>
      <c r="D1321" s="45">
        <v>43</v>
      </c>
      <c r="E1321" s="49">
        <v>0</v>
      </c>
    </row>
    <row r="1322" spans="1:5" x14ac:dyDescent="0.2">
      <c r="A1322" t="s">
        <v>2634</v>
      </c>
      <c r="B1322" s="45">
        <v>15</v>
      </c>
      <c r="C1322" s="45">
        <v>9</v>
      </c>
      <c r="D1322" s="45">
        <v>6</v>
      </c>
      <c r="E1322" s="49">
        <v>0</v>
      </c>
    </row>
    <row r="1323" spans="1:5" x14ac:dyDescent="0.2">
      <c r="A1323" t="s">
        <v>2569</v>
      </c>
      <c r="B1323" s="45">
        <v>15</v>
      </c>
      <c r="C1323" s="45">
        <v>9</v>
      </c>
      <c r="D1323" s="45">
        <v>6</v>
      </c>
      <c r="E1323" s="49">
        <v>0</v>
      </c>
    </row>
    <row r="1324" spans="1:5" x14ac:dyDescent="0.2">
      <c r="A1324" t="s">
        <v>2602</v>
      </c>
      <c r="B1324" s="45">
        <v>15</v>
      </c>
      <c r="C1324" s="45">
        <v>9</v>
      </c>
      <c r="D1324" s="45">
        <v>6</v>
      </c>
      <c r="E1324" s="49">
        <v>0</v>
      </c>
    </row>
    <row r="1325" spans="1:5" x14ac:dyDescent="0.2">
      <c r="A1325" t="s">
        <v>2570</v>
      </c>
      <c r="B1325" s="45">
        <v>1</v>
      </c>
      <c r="D1325" s="45">
        <v>1</v>
      </c>
      <c r="E1325" s="49">
        <v>0</v>
      </c>
    </row>
    <row r="1326" spans="1:5" x14ac:dyDescent="0.2">
      <c r="A1326" t="s">
        <v>2635</v>
      </c>
      <c r="B1326" s="45">
        <v>85</v>
      </c>
      <c r="C1326" s="45">
        <v>48</v>
      </c>
      <c r="D1326" s="45">
        <v>37</v>
      </c>
      <c r="E1326" s="49">
        <v>0</v>
      </c>
    </row>
    <row r="1327" spans="1:5" x14ac:dyDescent="0.2">
      <c r="A1327" t="s">
        <v>2571</v>
      </c>
      <c r="B1327" s="45">
        <v>65</v>
      </c>
      <c r="C1327" s="45">
        <v>41</v>
      </c>
      <c r="D1327" s="45">
        <v>24</v>
      </c>
      <c r="E1327" s="49">
        <v>0</v>
      </c>
    </row>
    <row r="1328" spans="1:5" x14ac:dyDescent="0.2">
      <c r="A1328" t="s">
        <v>2618</v>
      </c>
      <c r="B1328" s="45">
        <v>69</v>
      </c>
      <c r="C1328" s="45">
        <v>42</v>
      </c>
      <c r="D1328" s="45">
        <v>27</v>
      </c>
      <c r="E1328" s="49">
        <v>0</v>
      </c>
    </row>
    <row r="1329" spans="1:5" x14ac:dyDescent="0.2">
      <c r="A1329" t="s">
        <v>2572</v>
      </c>
      <c r="B1329" s="45">
        <v>6</v>
      </c>
      <c r="C1329" s="45">
        <v>4</v>
      </c>
      <c r="D1329" s="45">
        <v>2</v>
      </c>
      <c r="E1329" s="49">
        <v>0</v>
      </c>
    </row>
    <row r="1330" spans="1:5" x14ac:dyDescent="0.2">
      <c r="A1330" t="s">
        <v>2573</v>
      </c>
      <c r="B1330" s="45">
        <v>11</v>
      </c>
      <c r="C1330" s="45">
        <v>2</v>
      </c>
      <c r="D1330" s="45">
        <v>9</v>
      </c>
      <c r="E1330" s="49">
        <v>0</v>
      </c>
    </row>
    <row r="1331" spans="1:5" x14ac:dyDescent="0.2">
      <c r="A1331" t="s">
        <v>2603</v>
      </c>
      <c r="B1331" s="45">
        <v>69</v>
      </c>
      <c r="C1331" s="45">
        <v>42</v>
      </c>
      <c r="D1331" s="45">
        <v>27</v>
      </c>
      <c r="E1331" s="49">
        <v>0</v>
      </c>
    </row>
    <row r="1332" spans="1:5" x14ac:dyDescent="0.2">
      <c r="A1332" t="s">
        <v>2604</v>
      </c>
      <c r="B1332" s="45">
        <v>17</v>
      </c>
      <c r="C1332" s="45">
        <v>6</v>
      </c>
      <c r="D1332" s="45">
        <v>11</v>
      </c>
      <c r="E1332" s="49">
        <v>0</v>
      </c>
    </row>
    <row r="1333" spans="1:5" x14ac:dyDescent="0.2">
      <c r="A1333" t="s">
        <v>2574</v>
      </c>
      <c r="B1333" s="45">
        <v>3</v>
      </c>
      <c r="C1333" s="45">
        <v>1</v>
      </c>
      <c r="D1333" s="45">
        <v>2</v>
      </c>
      <c r="E1333" s="49">
        <v>0</v>
      </c>
    </row>
    <row r="1334" spans="1:5" x14ac:dyDescent="0.2">
      <c r="A1334" t="s">
        <v>2636</v>
      </c>
      <c r="B1334" s="45">
        <v>16</v>
      </c>
      <c r="C1334" s="45">
        <v>8</v>
      </c>
      <c r="D1334" s="45">
        <v>8</v>
      </c>
      <c r="E1334" s="49">
        <v>0</v>
      </c>
    </row>
    <row r="1335" spans="1:5" x14ac:dyDescent="0.2">
      <c r="A1335" t="s">
        <v>2575</v>
      </c>
      <c r="B1335" s="45">
        <v>3</v>
      </c>
      <c r="C1335" s="45">
        <v>2</v>
      </c>
      <c r="D1335" s="45">
        <v>1</v>
      </c>
      <c r="E1335" s="49">
        <v>0</v>
      </c>
    </row>
    <row r="1336" spans="1:5" x14ac:dyDescent="0.2">
      <c r="A1336" t="s">
        <v>2619</v>
      </c>
      <c r="B1336" s="45">
        <v>3</v>
      </c>
      <c r="C1336" s="45">
        <v>2</v>
      </c>
      <c r="D1336" s="45">
        <v>1</v>
      </c>
      <c r="E1336" s="49">
        <v>0</v>
      </c>
    </row>
    <row r="1337" spans="1:5" x14ac:dyDescent="0.2">
      <c r="A1337" t="s">
        <v>2576</v>
      </c>
      <c r="B1337" s="45">
        <v>13</v>
      </c>
      <c r="C1337" s="45">
        <v>6</v>
      </c>
      <c r="D1337" s="45">
        <v>7</v>
      </c>
      <c r="E1337" s="49">
        <v>0</v>
      </c>
    </row>
    <row r="1338" spans="1:5" x14ac:dyDescent="0.2">
      <c r="A1338" t="s">
        <v>2605</v>
      </c>
      <c r="B1338" s="45">
        <v>3</v>
      </c>
      <c r="C1338" s="45">
        <v>2</v>
      </c>
      <c r="D1338" s="45">
        <v>1</v>
      </c>
      <c r="E1338" s="49">
        <v>0</v>
      </c>
    </row>
    <row r="1339" spans="1:5" x14ac:dyDescent="0.2">
      <c r="A1339" t="s">
        <v>2606</v>
      </c>
      <c r="B1339" s="45">
        <v>13</v>
      </c>
      <c r="C1339" s="45">
        <v>6</v>
      </c>
      <c r="D1339" s="45">
        <v>7</v>
      </c>
      <c r="E1339" s="49">
        <v>0</v>
      </c>
    </row>
    <row r="1340" spans="1:5" x14ac:dyDescent="0.2">
      <c r="A1340" s="2" t="s">
        <v>512</v>
      </c>
      <c r="B1340" s="51" t="s">
        <v>535</v>
      </c>
      <c r="C1340" s="51" t="s">
        <v>536</v>
      </c>
      <c r="D1340" s="51" t="s">
        <v>537</v>
      </c>
      <c r="E1340" s="49">
        <v>0</v>
      </c>
    </row>
    <row r="1341" spans="1:5" x14ac:dyDescent="0.2">
      <c r="A1341" s="2" t="s">
        <v>254</v>
      </c>
      <c r="B1341" s="49">
        <v>7</v>
      </c>
      <c r="C1341" s="49">
        <v>3</v>
      </c>
      <c r="D1341" s="49">
        <v>4</v>
      </c>
      <c r="E1341" s="49">
        <v>0</v>
      </c>
    </row>
    <row r="1342" spans="1:5" x14ac:dyDescent="0.2">
      <c r="A1342" s="2" t="s">
        <v>118</v>
      </c>
      <c r="B1342" s="49">
        <v>7</v>
      </c>
      <c r="C1342" s="49">
        <v>3</v>
      </c>
      <c r="D1342" s="49">
        <v>4</v>
      </c>
      <c r="E1342" s="49">
        <v>0</v>
      </c>
    </row>
    <row r="1343" spans="1:5" x14ac:dyDescent="0.2">
      <c r="A1343" s="2" t="s">
        <v>196</v>
      </c>
      <c r="B1343" s="49">
        <v>7</v>
      </c>
      <c r="C1343" s="49">
        <v>3</v>
      </c>
      <c r="D1343" s="49">
        <v>4</v>
      </c>
      <c r="E1343" s="49">
        <v>0</v>
      </c>
    </row>
    <row r="1344" spans="1:5" x14ac:dyDescent="0.2">
      <c r="A1344" s="2" t="s">
        <v>255</v>
      </c>
      <c r="B1344" s="49">
        <v>1</v>
      </c>
      <c r="C1344" s="49">
        <v>1</v>
      </c>
      <c r="D1344" s="47"/>
      <c r="E1344" s="49">
        <v>0</v>
      </c>
    </row>
    <row r="1345" spans="1:5" x14ac:dyDescent="0.2">
      <c r="A1345" s="2" t="s">
        <v>119</v>
      </c>
      <c r="B1345" s="49">
        <v>1</v>
      </c>
      <c r="C1345" s="49">
        <v>1</v>
      </c>
      <c r="D1345" s="47"/>
      <c r="E1345" s="49">
        <v>0</v>
      </c>
    </row>
    <row r="1346" spans="1:5" x14ac:dyDescent="0.2">
      <c r="A1346" s="2" t="s">
        <v>197</v>
      </c>
      <c r="B1346" s="49">
        <v>1</v>
      </c>
      <c r="C1346" s="49">
        <v>1</v>
      </c>
      <c r="D1346" s="47"/>
      <c r="E1346" s="49">
        <v>0</v>
      </c>
    </row>
    <row r="1347" spans="1:5" x14ac:dyDescent="0.2">
      <c r="A1347" s="2" t="s">
        <v>487</v>
      </c>
      <c r="B1347" s="49">
        <v>8</v>
      </c>
      <c r="C1347" s="49">
        <v>7</v>
      </c>
      <c r="D1347" s="49">
        <v>1</v>
      </c>
      <c r="E1347" s="49">
        <v>0</v>
      </c>
    </row>
    <row r="1348" spans="1:5" x14ac:dyDescent="0.2">
      <c r="A1348" s="2" t="s">
        <v>488</v>
      </c>
      <c r="B1348" s="49">
        <v>8</v>
      </c>
      <c r="C1348" s="49">
        <v>7</v>
      </c>
      <c r="D1348" s="49">
        <v>1</v>
      </c>
      <c r="E1348" s="49">
        <v>0</v>
      </c>
    </row>
    <row r="1349" spans="1:5" x14ac:dyDescent="0.2">
      <c r="A1349" s="2" t="s">
        <v>489</v>
      </c>
      <c r="B1349" s="49">
        <v>8</v>
      </c>
      <c r="C1349" s="49">
        <v>7</v>
      </c>
      <c r="D1349" s="49">
        <v>1</v>
      </c>
      <c r="E1349" s="49">
        <v>0</v>
      </c>
    </row>
    <row r="1350" spans="1:5" x14ac:dyDescent="0.2">
      <c r="A1350" s="2" t="s">
        <v>120</v>
      </c>
      <c r="B1350" s="49">
        <v>4</v>
      </c>
      <c r="C1350" s="49">
        <v>3</v>
      </c>
      <c r="D1350" s="49">
        <v>1</v>
      </c>
      <c r="E1350" s="49">
        <v>0</v>
      </c>
    </row>
    <row r="1351" spans="1:5" x14ac:dyDescent="0.2">
      <c r="A1351" s="2" t="s">
        <v>256</v>
      </c>
      <c r="B1351" s="49">
        <v>223</v>
      </c>
      <c r="C1351" s="49">
        <v>129</v>
      </c>
      <c r="D1351" s="49">
        <v>94</v>
      </c>
      <c r="E1351" s="49">
        <v>0</v>
      </c>
    </row>
    <row r="1352" spans="1:5" x14ac:dyDescent="0.2">
      <c r="A1352" s="2" t="s">
        <v>121</v>
      </c>
      <c r="B1352" s="49">
        <v>31</v>
      </c>
      <c r="C1352" s="49">
        <v>15</v>
      </c>
      <c r="D1352" s="49">
        <v>16</v>
      </c>
      <c r="E1352" s="49">
        <v>0</v>
      </c>
    </row>
    <row r="1353" spans="1:5" x14ac:dyDescent="0.2">
      <c r="A1353" s="2" t="s">
        <v>122</v>
      </c>
      <c r="B1353" s="49">
        <v>163</v>
      </c>
      <c r="C1353" s="49">
        <v>102</v>
      </c>
      <c r="D1353" s="49">
        <v>61</v>
      </c>
      <c r="E1353" s="49">
        <v>0</v>
      </c>
    </row>
    <row r="1354" spans="1:5" x14ac:dyDescent="0.2">
      <c r="A1354" s="2" t="s">
        <v>226</v>
      </c>
      <c r="B1354" s="49">
        <v>181</v>
      </c>
      <c r="C1354" s="49">
        <v>109</v>
      </c>
      <c r="D1354" s="49">
        <v>72</v>
      </c>
      <c r="E1354" s="49">
        <v>0</v>
      </c>
    </row>
    <row r="1355" spans="1:5" x14ac:dyDescent="0.2">
      <c r="A1355" s="2" t="s">
        <v>123</v>
      </c>
      <c r="B1355" s="49">
        <v>14</v>
      </c>
      <c r="C1355" s="49">
        <v>5</v>
      </c>
      <c r="D1355" s="49">
        <v>9</v>
      </c>
      <c r="E1355" s="49">
        <v>0</v>
      </c>
    </row>
    <row r="1356" spans="1:5" x14ac:dyDescent="0.2">
      <c r="A1356" s="2" t="s">
        <v>124</v>
      </c>
      <c r="B1356" s="49">
        <v>23</v>
      </c>
      <c r="C1356" s="49">
        <v>13</v>
      </c>
      <c r="D1356" s="49">
        <v>10</v>
      </c>
      <c r="E1356" s="49">
        <v>0</v>
      </c>
    </row>
    <row r="1357" spans="1:5" x14ac:dyDescent="0.2">
      <c r="A1357" s="2" t="s">
        <v>227</v>
      </c>
      <c r="B1357" s="49">
        <v>31</v>
      </c>
      <c r="C1357" s="49">
        <v>15</v>
      </c>
      <c r="D1357" s="49">
        <v>16</v>
      </c>
      <c r="E1357" s="49">
        <v>0</v>
      </c>
    </row>
    <row r="1358" spans="1:5" x14ac:dyDescent="0.2">
      <c r="A1358" s="2" t="s">
        <v>198</v>
      </c>
      <c r="B1358" s="49">
        <v>203</v>
      </c>
      <c r="C1358" s="49">
        <v>122</v>
      </c>
      <c r="D1358" s="49">
        <v>81</v>
      </c>
      <c r="E1358" s="49">
        <v>0</v>
      </c>
    </row>
    <row r="1359" spans="1:5" x14ac:dyDescent="0.2">
      <c r="A1359" s="2" t="s">
        <v>199</v>
      </c>
      <c r="B1359" s="49">
        <v>45</v>
      </c>
      <c r="C1359" s="49">
        <v>20</v>
      </c>
      <c r="D1359" s="49">
        <v>25</v>
      </c>
      <c r="E1359" s="49">
        <v>0</v>
      </c>
    </row>
    <row r="1360" spans="1:5" x14ac:dyDescent="0.2">
      <c r="A1360" s="2" t="s">
        <v>125</v>
      </c>
      <c r="B1360" s="49">
        <v>14</v>
      </c>
      <c r="C1360" s="49">
        <v>4</v>
      </c>
      <c r="D1360" s="49">
        <v>10</v>
      </c>
      <c r="E1360" s="49">
        <v>0</v>
      </c>
    </row>
    <row r="1361" spans="1:5" x14ac:dyDescent="0.2">
      <c r="A1361" s="2" t="s">
        <v>126</v>
      </c>
      <c r="B1361" s="49">
        <v>1</v>
      </c>
      <c r="C1361" s="47"/>
      <c r="D1361" s="49">
        <v>1</v>
      </c>
      <c r="E1361" s="49">
        <v>0</v>
      </c>
    </row>
    <row r="1362" spans="1:5" x14ac:dyDescent="0.2">
      <c r="A1362" s="2" t="s">
        <v>257</v>
      </c>
      <c r="B1362" s="49">
        <v>67</v>
      </c>
      <c r="C1362" s="49">
        <v>38</v>
      </c>
      <c r="D1362" s="49">
        <v>29</v>
      </c>
      <c r="E1362" s="49">
        <v>0</v>
      </c>
    </row>
    <row r="1363" spans="1:5" x14ac:dyDescent="0.2">
      <c r="A1363" s="2" t="s">
        <v>127</v>
      </c>
      <c r="B1363" s="49">
        <v>25</v>
      </c>
      <c r="C1363" s="49">
        <v>10</v>
      </c>
      <c r="D1363" s="49">
        <v>15</v>
      </c>
      <c r="E1363" s="49">
        <v>0</v>
      </c>
    </row>
    <row r="1364" spans="1:5" x14ac:dyDescent="0.2">
      <c r="A1364" s="2" t="s">
        <v>128</v>
      </c>
      <c r="B1364" s="49">
        <v>36</v>
      </c>
      <c r="C1364" s="49">
        <v>27</v>
      </c>
      <c r="D1364" s="49">
        <v>9</v>
      </c>
      <c r="E1364" s="49">
        <v>0</v>
      </c>
    </row>
    <row r="1365" spans="1:5" x14ac:dyDescent="0.2">
      <c r="A1365" s="2" t="s">
        <v>228</v>
      </c>
      <c r="B1365" s="49">
        <v>41</v>
      </c>
      <c r="C1365" s="49">
        <v>27</v>
      </c>
      <c r="D1365" s="49">
        <v>14</v>
      </c>
      <c r="E1365" s="49">
        <v>0</v>
      </c>
    </row>
    <row r="1366" spans="1:5" x14ac:dyDescent="0.2">
      <c r="A1366" s="2" t="s">
        <v>129</v>
      </c>
      <c r="B1366" s="49">
        <v>1</v>
      </c>
      <c r="C1366" s="49">
        <v>1</v>
      </c>
      <c r="D1366" s="47"/>
      <c r="E1366" s="49">
        <v>0</v>
      </c>
    </row>
    <row r="1367" spans="1:5" x14ac:dyDescent="0.2">
      <c r="A1367" s="2" t="s">
        <v>130</v>
      </c>
      <c r="B1367" s="49">
        <v>22</v>
      </c>
      <c r="C1367" s="49">
        <v>8</v>
      </c>
      <c r="D1367" s="49">
        <v>14</v>
      </c>
      <c r="E1367" s="49">
        <v>0</v>
      </c>
    </row>
    <row r="1368" spans="1:5" x14ac:dyDescent="0.2">
      <c r="A1368" s="2" t="s">
        <v>229</v>
      </c>
      <c r="B1368" s="49">
        <v>25</v>
      </c>
      <c r="C1368" s="49">
        <v>10</v>
      </c>
      <c r="D1368" s="49">
        <v>15</v>
      </c>
      <c r="E1368" s="49">
        <v>0</v>
      </c>
    </row>
    <row r="1369" spans="1:5" x14ac:dyDescent="0.2">
      <c r="A1369" s="2" t="s">
        <v>200</v>
      </c>
      <c r="B1369" s="49">
        <v>63</v>
      </c>
      <c r="C1369" s="49">
        <v>35</v>
      </c>
      <c r="D1369" s="49">
        <v>28</v>
      </c>
      <c r="E1369" s="49">
        <v>0</v>
      </c>
    </row>
    <row r="1370" spans="1:5" x14ac:dyDescent="0.2">
      <c r="A1370" s="2" t="s">
        <v>201</v>
      </c>
      <c r="B1370" s="49">
        <v>26</v>
      </c>
      <c r="C1370" s="49">
        <v>11</v>
      </c>
      <c r="D1370" s="49">
        <v>15</v>
      </c>
      <c r="E1370" s="49">
        <v>0</v>
      </c>
    </row>
    <row r="1371" spans="1:5" x14ac:dyDescent="0.2">
      <c r="A1371" s="2" t="s">
        <v>131</v>
      </c>
      <c r="B1371" s="49">
        <v>4</v>
      </c>
      <c r="C1371" s="47"/>
      <c r="D1371" s="49">
        <v>4</v>
      </c>
      <c r="E1371" s="49">
        <v>0</v>
      </c>
    </row>
    <row r="1372" spans="1:5" x14ac:dyDescent="0.2">
      <c r="A1372" s="2" t="s">
        <v>79</v>
      </c>
      <c r="B1372" s="49">
        <v>11</v>
      </c>
      <c r="C1372" s="49">
        <v>5</v>
      </c>
      <c r="D1372" s="49">
        <v>6</v>
      </c>
      <c r="E1372" s="49">
        <v>0</v>
      </c>
    </row>
    <row r="1373" spans="1:5" x14ac:dyDescent="0.2">
      <c r="A1373" s="2" t="s">
        <v>113</v>
      </c>
      <c r="B1373" s="49">
        <v>876</v>
      </c>
      <c r="C1373" s="49">
        <v>442</v>
      </c>
      <c r="D1373" s="49">
        <v>434</v>
      </c>
      <c r="E1373" s="49">
        <v>0</v>
      </c>
    </row>
    <row r="1374" spans="1:5" x14ac:dyDescent="0.2">
      <c r="A1374" s="2" t="s">
        <v>80</v>
      </c>
      <c r="B1374" s="49">
        <v>105</v>
      </c>
      <c r="C1374" s="49">
        <v>37</v>
      </c>
      <c r="D1374" s="49">
        <v>68</v>
      </c>
      <c r="E1374" s="49">
        <v>0</v>
      </c>
    </row>
    <row r="1375" spans="1:5" x14ac:dyDescent="0.2">
      <c r="A1375" s="2" t="s">
        <v>81</v>
      </c>
      <c r="B1375" s="49">
        <v>631</v>
      </c>
      <c r="C1375" s="49">
        <v>351</v>
      </c>
      <c r="D1375" s="49">
        <v>280</v>
      </c>
      <c r="E1375" s="49">
        <v>0</v>
      </c>
    </row>
    <row r="1376" spans="1:5" x14ac:dyDescent="0.2">
      <c r="A1376" s="2" t="s">
        <v>107</v>
      </c>
      <c r="B1376" s="49">
        <v>688</v>
      </c>
      <c r="C1376" s="49">
        <v>373</v>
      </c>
      <c r="D1376" s="49">
        <v>315</v>
      </c>
      <c r="E1376" s="49">
        <v>0</v>
      </c>
    </row>
    <row r="1377" spans="1:5" x14ac:dyDescent="0.2">
      <c r="A1377" s="2" t="s">
        <v>82</v>
      </c>
      <c r="B1377" s="49">
        <v>86</v>
      </c>
      <c r="C1377" s="49">
        <v>38</v>
      </c>
      <c r="D1377" s="49">
        <v>48</v>
      </c>
      <c r="E1377" s="49">
        <v>0</v>
      </c>
    </row>
    <row r="1378" spans="1:5" x14ac:dyDescent="0.2">
      <c r="A1378" s="2" t="s">
        <v>83</v>
      </c>
      <c r="B1378" s="49">
        <v>112</v>
      </c>
      <c r="C1378" s="49">
        <v>36</v>
      </c>
      <c r="D1378" s="49">
        <v>76</v>
      </c>
      <c r="E1378" s="49">
        <v>0</v>
      </c>
    </row>
    <row r="1379" spans="1:5" x14ac:dyDescent="0.2">
      <c r="A1379" s="2" t="s">
        <v>108</v>
      </c>
      <c r="B1379" s="49">
        <v>140</v>
      </c>
      <c r="C1379" s="49">
        <v>47</v>
      </c>
      <c r="D1379" s="49">
        <v>93</v>
      </c>
      <c r="E1379" s="49">
        <v>0</v>
      </c>
    </row>
    <row r="1380" spans="1:5" x14ac:dyDescent="0.2">
      <c r="A1380" s="2" t="s">
        <v>99</v>
      </c>
      <c r="B1380" s="49">
        <v>792</v>
      </c>
      <c r="C1380" s="49">
        <v>406</v>
      </c>
      <c r="D1380" s="49">
        <v>386</v>
      </c>
      <c r="E1380" s="49">
        <v>0</v>
      </c>
    </row>
    <row r="1381" spans="1:5" x14ac:dyDescent="0.2">
      <c r="A1381" s="2" t="s">
        <v>100</v>
      </c>
      <c r="B1381" s="49">
        <v>190</v>
      </c>
      <c r="C1381" s="49">
        <v>75</v>
      </c>
      <c r="D1381" s="49">
        <v>115</v>
      </c>
      <c r="E1381" s="49">
        <v>0</v>
      </c>
    </row>
    <row r="1382" spans="1:5" x14ac:dyDescent="0.2">
      <c r="A1382" s="2" t="s">
        <v>84</v>
      </c>
      <c r="B1382" s="49">
        <v>46</v>
      </c>
      <c r="C1382" s="49">
        <v>17</v>
      </c>
      <c r="D1382" s="49">
        <v>29</v>
      </c>
      <c r="E1382" s="49">
        <v>0</v>
      </c>
    </row>
    <row r="1383" spans="1:5" x14ac:dyDescent="0.2">
      <c r="A1383" s="2" t="s">
        <v>132</v>
      </c>
      <c r="B1383" s="49">
        <v>1</v>
      </c>
      <c r="C1383" s="49">
        <v>1</v>
      </c>
      <c r="D1383" s="47"/>
      <c r="E1383" s="49">
        <v>0</v>
      </c>
    </row>
    <row r="1384" spans="1:5" x14ac:dyDescent="0.2">
      <c r="A1384" s="2" t="s">
        <v>258</v>
      </c>
      <c r="B1384" s="49">
        <v>232</v>
      </c>
      <c r="C1384" s="49">
        <v>107</v>
      </c>
      <c r="D1384" s="49">
        <v>125</v>
      </c>
      <c r="E1384" s="49">
        <v>0</v>
      </c>
    </row>
    <row r="1385" spans="1:5" x14ac:dyDescent="0.2">
      <c r="A1385" s="2" t="s">
        <v>133</v>
      </c>
      <c r="B1385" s="49">
        <v>39</v>
      </c>
      <c r="C1385" s="49">
        <v>12</v>
      </c>
      <c r="D1385" s="49">
        <v>27</v>
      </c>
      <c r="E1385" s="49">
        <v>0</v>
      </c>
    </row>
    <row r="1386" spans="1:5" x14ac:dyDescent="0.2">
      <c r="A1386" s="2" t="s">
        <v>134</v>
      </c>
      <c r="B1386" s="49">
        <v>161</v>
      </c>
      <c r="C1386" s="49">
        <v>80</v>
      </c>
      <c r="D1386" s="49">
        <v>81</v>
      </c>
      <c r="E1386" s="49">
        <v>0</v>
      </c>
    </row>
    <row r="1387" spans="1:5" x14ac:dyDescent="0.2">
      <c r="A1387" s="2" t="s">
        <v>230</v>
      </c>
      <c r="B1387" s="49">
        <v>170</v>
      </c>
      <c r="C1387" s="49">
        <v>85</v>
      </c>
      <c r="D1387" s="49">
        <v>85</v>
      </c>
      <c r="E1387" s="49">
        <v>0</v>
      </c>
    </row>
    <row r="1388" spans="1:5" x14ac:dyDescent="0.2">
      <c r="A1388" s="2" t="s">
        <v>135</v>
      </c>
      <c r="B1388" s="49">
        <v>15</v>
      </c>
      <c r="C1388" s="49">
        <v>7</v>
      </c>
      <c r="D1388" s="49">
        <v>8</v>
      </c>
      <c r="E1388" s="49">
        <v>0</v>
      </c>
    </row>
    <row r="1389" spans="1:5" x14ac:dyDescent="0.2">
      <c r="A1389" s="2" t="s">
        <v>136</v>
      </c>
      <c r="B1389" s="49">
        <v>45</v>
      </c>
      <c r="C1389" s="49">
        <v>13</v>
      </c>
      <c r="D1389" s="49">
        <v>32</v>
      </c>
      <c r="E1389" s="49">
        <v>0</v>
      </c>
    </row>
    <row r="1390" spans="1:5" x14ac:dyDescent="0.2">
      <c r="A1390" s="2" t="s">
        <v>231</v>
      </c>
      <c r="B1390" s="49">
        <v>51</v>
      </c>
      <c r="C1390" s="49">
        <v>15</v>
      </c>
      <c r="D1390" s="49">
        <v>36</v>
      </c>
      <c r="E1390" s="49">
        <v>0</v>
      </c>
    </row>
    <row r="1391" spans="1:5" x14ac:dyDescent="0.2">
      <c r="A1391" s="2" t="s">
        <v>202</v>
      </c>
      <c r="B1391" s="49">
        <v>212</v>
      </c>
      <c r="C1391" s="49">
        <v>98</v>
      </c>
      <c r="D1391" s="49">
        <v>114</v>
      </c>
      <c r="E1391" s="49">
        <v>0</v>
      </c>
    </row>
    <row r="1392" spans="1:5" x14ac:dyDescent="0.2">
      <c r="A1392" s="2" t="s">
        <v>203</v>
      </c>
      <c r="B1392" s="49">
        <v>54</v>
      </c>
      <c r="C1392" s="49">
        <v>19</v>
      </c>
      <c r="D1392" s="49">
        <v>35</v>
      </c>
      <c r="E1392" s="49">
        <v>0</v>
      </c>
    </row>
    <row r="1393" spans="1:5" x14ac:dyDescent="0.2">
      <c r="A1393" s="2" t="s">
        <v>137</v>
      </c>
      <c r="B1393" s="49">
        <v>8</v>
      </c>
      <c r="C1393" s="49">
        <v>4</v>
      </c>
      <c r="D1393" s="49">
        <v>4</v>
      </c>
      <c r="E1393" s="49">
        <v>0</v>
      </c>
    </row>
    <row r="1394" spans="1:5" x14ac:dyDescent="0.2">
      <c r="A1394" s="2" t="s">
        <v>138</v>
      </c>
      <c r="B1394" s="49">
        <v>10</v>
      </c>
      <c r="C1394" s="49">
        <v>4</v>
      </c>
      <c r="D1394" s="49">
        <v>6</v>
      </c>
      <c r="E1394" s="49">
        <v>0</v>
      </c>
    </row>
    <row r="1395" spans="1:5" x14ac:dyDescent="0.2">
      <c r="A1395" s="2" t="s">
        <v>259</v>
      </c>
      <c r="B1395" s="49">
        <v>866</v>
      </c>
      <c r="C1395" s="49">
        <v>482</v>
      </c>
      <c r="D1395" s="49">
        <v>384</v>
      </c>
      <c r="E1395" s="49">
        <v>0</v>
      </c>
    </row>
    <row r="1396" spans="1:5" x14ac:dyDescent="0.2">
      <c r="A1396" s="2" t="s">
        <v>139</v>
      </c>
      <c r="B1396" s="49">
        <v>45</v>
      </c>
      <c r="C1396" s="49">
        <v>14</v>
      </c>
      <c r="D1396" s="49">
        <v>31</v>
      </c>
      <c r="E1396" s="49">
        <v>0</v>
      </c>
    </row>
    <row r="1397" spans="1:5" x14ac:dyDescent="0.2">
      <c r="A1397" s="2" t="s">
        <v>140</v>
      </c>
      <c r="B1397" s="49">
        <v>661</v>
      </c>
      <c r="C1397" s="49">
        <v>398</v>
      </c>
      <c r="D1397" s="49">
        <v>263</v>
      </c>
      <c r="E1397" s="49">
        <v>0</v>
      </c>
    </row>
    <row r="1398" spans="1:5" x14ac:dyDescent="0.2">
      <c r="A1398" s="2" t="s">
        <v>232</v>
      </c>
      <c r="B1398" s="49">
        <v>699</v>
      </c>
      <c r="C1398" s="49">
        <v>410</v>
      </c>
      <c r="D1398" s="49">
        <v>289</v>
      </c>
      <c r="E1398" s="49">
        <v>0</v>
      </c>
    </row>
    <row r="1399" spans="1:5" x14ac:dyDescent="0.2">
      <c r="A1399" s="2" t="s">
        <v>141</v>
      </c>
      <c r="B1399" s="49">
        <v>137</v>
      </c>
      <c r="C1399" s="49">
        <v>65</v>
      </c>
      <c r="D1399" s="49">
        <v>72</v>
      </c>
      <c r="E1399" s="49">
        <v>0</v>
      </c>
    </row>
    <row r="1400" spans="1:5" x14ac:dyDescent="0.2">
      <c r="A1400" s="2" t="s">
        <v>142</v>
      </c>
      <c r="B1400" s="49">
        <v>48</v>
      </c>
      <c r="C1400" s="49">
        <v>12</v>
      </c>
      <c r="D1400" s="49">
        <v>36</v>
      </c>
      <c r="E1400" s="49">
        <v>0</v>
      </c>
    </row>
    <row r="1401" spans="1:5" x14ac:dyDescent="0.2">
      <c r="A1401" s="2" t="s">
        <v>233</v>
      </c>
      <c r="B1401" s="49">
        <v>68</v>
      </c>
      <c r="C1401" s="49">
        <v>19</v>
      </c>
      <c r="D1401" s="49">
        <v>49</v>
      </c>
      <c r="E1401" s="49">
        <v>0</v>
      </c>
    </row>
    <row r="1402" spans="1:5" x14ac:dyDescent="0.2">
      <c r="A1402" s="2" t="s">
        <v>204</v>
      </c>
      <c r="B1402" s="49">
        <v>744</v>
      </c>
      <c r="C1402" s="49">
        <v>422</v>
      </c>
      <c r="D1402" s="49">
        <v>322</v>
      </c>
      <c r="E1402" s="49">
        <v>0</v>
      </c>
    </row>
    <row r="1403" spans="1:5" x14ac:dyDescent="0.2">
      <c r="A1403" s="2" t="s">
        <v>205</v>
      </c>
      <c r="B1403" s="49">
        <v>181</v>
      </c>
      <c r="C1403" s="49">
        <v>78</v>
      </c>
      <c r="D1403" s="49">
        <v>103</v>
      </c>
      <c r="E1403" s="49">
        <v>0</v>
      </c>
    </row>
    <row r="1404" spans="1:5" x14ac:dyDescent="0.2">
      <c r="A1404" s="2" t="s">
        <v>143</v>
      </c>
      <c r="B1404" s="49">
        <v>31</v>
      </c>
      <c r="C1404" s="49">
        <v>11</v>
      </c>
      <c r="D1404" s="49">
        <v>20</v>
      </c>
      <c r="E1404" s="49">
        <v>0</v>
      </c>
    </row>
    <row r="1405" spans="1:5" x14ac:dyDescent="0.2">
      <c r="A1405" s="2" t="s">
        <v>144</v>
      </c>
      <c r="B1405" s="49">
        <v>1</v>
      </c>
      <c r="C1405" s="47"/>
      <c r="D1405" s="49">
        <v>1</v>
      </c>
      <c r="E1405" s="49">
        <v>0</v>
      </c>
    </row>
    <row r="1406" spans="1:5" x14ac:dyDescent="0.2">
      <c r="A1406" s="2" t="s">
        <v>260</v>
      </c>
      <c r="B1406" s="49">
        <v>209</v>
      </c>
      <c r="C1406" s="49">
        <v>117</v>
      </c>
      <c r="D1406" s="49">
        <v>92</v>
      </c>
      <c r="E1406" s="49">
        <v>0</v>
      </c>
    </row>
    <row r="1407" spans="1:5" x14ac:dyDescent="0.2">
      <c r="A1407" s="2" t="s">
        <v>145</v>
      </c>
      <c r="B1407" s="49">
        <v>77</v>
      </c>
      <c r="C1407" s="49">
        <v>32</v>
      </c>
      <c r="D1407" s="49">
        <v>45</v>
      </c>
      <c r="E1407" s="49">
        <v>0</v>
      </c>
    </row>
    <row r="1408" spans="1:5" x14ac:dyDescent="0.2">
      <c r="A1408" s="2" t="s">
        <v>146</v>
      </c>
      <c r="B1408" s="49">
        <v>111</v>
      </c>
      <c r="C1408" s="49">
        <v>72</v>
      </c>
      <c r="D1408" s="49">
        <v>39</v>
      </c>
      <c r="E1408" s="49">
        <v>0</v>
      </c>
    </row>
    <row r="1409" spans="1:5" x14ac:dyDescent="0.2">
      <c r="A1409" s="2" t="s">
        <v>234</v>
      </c>
      <c r="B1409" s="49">
        <v>127</v>
      </c>
      <c r="C1409" s="49">
        <v>79</v>
      </c>
      <c r="D1409" s="49">
        <v>48</v>
      </c>
      <c r="E1409" s="49">
        <v>0</v>
      </c>
    </row>
    <row r="1410" spans="1:5" x14ac:dyDescent="0.2">
      <c r="A1410" s="2" t="s">
        <v>147</v>
      </c>
      <c r="B1410" s="49">
        <v>13</v>
      </c>
      <c r="C1410" s="49">
        <v>8</v>
      </c>
      <c r="D1410" s="49">
        <v>5</v>
      </c>
      <c r="E1410" s="49">
        <v>0</v>
      </c>
    </row>
    <row r="1411" spans="1:5" x14ac:dyDescent="0.2">
      <c r="A1411" s="2" t="s">
        <v>148</v>
      </c>
      <c r="B1411" s="49">
        <v>70</v>
      </c>
      <c r="C1411" s="49">
        <v>31</v>
      </c>
      <c r="D1411" s="49">
        <v>39</v>
      </c>
      <c r="E1411" s="49">
        <v>0</v>
      </c>
    </row>
    <row r="1412" spans="1:5" x14ac:dyDescent="0.2">
      <c r="A1412" s="2" t="s">
        <v>235</v>
      </c>
      <c r="B1412" s="49">
        <v>80</v>
      </c>
      <c r="C1412" s="49">
        <v>34</v>
      </c>
      <c r="D1412" s="49">
        <v>46</v>
      </c>
      <c r="E1412" s="49">
        <v>0</v>
      </c>
    </row>
    <row r="1413" spans="1:5" x14ac:dyDescent="0.2">
      <c r="A1413" s="2" t="s">
        <v>206</v>
      </c>
      <c r="B1413" s="49">
        <v>195</v>
      </c>
      <c r="C1413" s="49">
        <v>108</v>
      </c>
      <c r="D1413" s="49">
        <v>87</v>
      </c>
      <c r="E1413" s="49">
        <v>0</v>
      </c>
    </row>
    <row r="1414" spans="1:5" x14ac:dyDescent="0.2">
      <c r="A1414" s="2" t="s">
        <v>207</v>
      </c>
      <c r="B1414" s="49">
        <v>88</v>
      </c>
      <c r="C1414" s="49">
        <v>39</v>
      </c>
      <c r="D1414" s="49">
        <v>49</v>
      </c>
      <c r="E1414" s="49">
        <v>0</v>
      </c>
    </row>
    <row r="1415" spans="1:5" x14ac:dyDescent="0.2">
      <c r="A1415" s="2" t="s">
        <v>149</v>
      </c>
      <c r="B1415" s="49">
        <v>15</v>
      </c>
      <c r="C1415" s="49">
        <v>7</v>
      </c>
      <c r="D1415" s="49">
        <v>8</v>
      </c>
      <c r="E1415" s="49">
        <v>0</v>
      </c>
    </row>
    <row r="1416" spans="1:5" x14ac:dyDescent="0.2">
      <c r="A1416" s="2" t="s">
        <v>150</v>
      </c>
      <c r="B1416" s="49">
        <v>10</v>
      </c>
      <c r="C1416" s="49">
        <v>4</v>
      </c>
      <c r="D1416" s="49">
        <v>6</v>
      </c>
      <c r="E1416" s="49">
        <v>0</v>
      </c>
    </row>
    <row r="1417" spans="1:5" x14ac:dyDescent="0.2">
      <c r="A1417" s="2" t="s">
        <v>261</v>
      </c>
      <c r="B1417" s="49">
        <v>343</v>
      </c>
      <c r="C1417" s="49">
        <v>184</v>
      </c>
      <c r="D1417" s="49">
        <v>159</v>
      </c>
      <c r="E1417" s="49">
        <v>0</v>
      </c>
    </row>
    <row r="1418" spans="1:5" x14ac:dyDescent="0.2">
      <c r="A1418" s="2" t="s">
        <v>151</v>
      </c>
      <c r="B1418" s="49">
        <v>31</v>
      </c>
      <c r="C1418" s="49">
        <v>3</v>
      </c>
      <c r="D1418" s="49">
        <v>28</v>
      </c>
      <c r="E1418" s="49">
        <v>0</v>
      </c>
    </row>
    <row r="1419" spans="1:5" x14ac:dyDescent="0.2">
      <c r="A1419" s="2" t="s">
        <v>152</v>
      </c>
      <c r="B1419" s="49">
        <v>269</v>
      </c>
      <c r="C1419" s="49">
        <v>160</v>
      </c>
      <c r="D1419" s="49">
        <v>109</v>
      </c>
      <c r="E1419" s="49">
        <v>0</v>
      </c>
    </row>
    <row r="1420" spans="1:5" x14ac:dyDescent="0.2">
      <c r="A1420" s="2" t="s">
        <v>236</v>
      </c>
      <c r="B1420" s="49">
        <v>296</v>
      </c>
      <c r="C1420" s="49">
        <v>170</v>
      </c>
      <c r="D1420" s="49">
        <v>126</v>
      </c>
      <c r="E1420" s="49">
        <v>0</v>
      </c>
    </row>
    <row r="1421" spans="1:5" x14ac:dyDescent="0.2">
      <c r="A1421" s="2" t="s">
        <v>153</v>
      </c>
      <c r="B1421" s="49">
        <v>23</v>
      </c>
      <c r="C1421" s="49">
        <v>13</v>
      </c>
      <c r="D1421" s="49">
        <v>10</v>
      </c>
      <c r="E1421" s="49">
        <v>0</v>
      </c>
    </row>
    <row r="1422" spans="1:5" x14ac:dyDescent="0.2">
      <c r="A1422" s="2" t="s">
        <v>154</v>
      </c>
      <c r="B1422" s="49">
        <v>9</v>
      </c>
      <c r="C1422" s="49">
        <v>2</v>
      </c>
      <c r="D1422" s="49">
        <v>7</v>
      </c>
      <c r="E1422" s="49">
        <v>0</v>
      </c>
    </row>
    <row r="1423" spans="1:5" x14ac:dyDescent="0.2">
      <c r="A1423" s="2" t="s">
        <v>237</v>
      </c>
      <c r="B1423" s="49">
        <v>34</v>
      </c>
      <c r="C1423" s="49">
        <v>3</v>
      </c>
      <c r="D1423" s="49">
        <v>31</v>
      </c>
      <c r="E1423" s="49">
        <v>0</v>
      </c>
    </row>
    <row r="1424" spans="1:5" x14ac:dyDescent="0.2">
      <c r="A1424" s="2" t="s">
        <v>208</v>
      </c>
      <c r="B1424" s="49">
        <v>302</v>
      </c>
      <c r="C1424" s="49">
        <v>172</v>
      </c>
      <c r="D1424" s="49">
        <v>130</v>
      </c>
      <c r="E1424" s="49">
        <v>0</v>
      </c>
    </row>
    <row r="1425" spans="1:5" x14ac:dyDescent="0.2">
      <c r="A1425" s="2" t="s">
        <v>209</v>
      </c>
      <c r="B1425" s="49">
        <v>54</v>
      </c>
      <c r="C1425" s="49">
        <v>16</v>
      </c>
      <c r="D1425" s="49">
        <v>38</v>
      </c>
      <c r="E1425" s="49">
        <v>0</v>
      </c>
    </row>
    <row r="1426" spans="1:5" x14ac:dyDescent="0.2">
      <c r="A1426" s="2" t="s">
        <v>155</v>
      </c>
      <c r="B1426" s="49">
        <v>18</v>
      </c>
      <c r="C1426" s="49">
        <v>7</v>
      </c>
      <c r="D1426" s="49">
        <v>11</v>
      </c>
      <c r="E1426" s="49">
        <v>0</v>
      </c>
    </row>
    <row r="1427" spans="1:5" x14ac:dyDescent="0.2">
      <c r="A1427" s="2" t="s">
        <v>85</v>
      </c>
      <c r="B1427" s="49">
        <v>15</v>
      </c>
      <c r="C1427" s="49">
        <v>12</v>
      </c>
      <c r="D1427" s="49">
        <v>3</v>
      </c>
      <c r="E1427" s="49">
        <v>0</v>
      </c>
    </row>
    <row r="1428" spans="1:5" x14ac:dyDescent="0.2">
      <c r="A1428" s="2" t="s">
        <v>114</v>
      </c>
      <c r="B1428" s="49">
        <v>930</v>
      </c>
      <c r="C1428" s="49">
        <v>497</v>
      </c>
      <c r="D1428" s="49">
        <v>433</v>
      </c>
      <c r="E1428" s="49">
        <v>0</v>
      </c>
    </row>
    <row r="1429" spans="1:5" x14ac:dyDescent="0.2">
      <c r="A1429" s="2" t="s">
        <v>86</v>
      </c>
      <c r="B1429" s="49">
        <v>208</v>
      </c>
      <c r="C1429" s="49">
        <v>80</v>
      </c>
      <c r="D1429" s="49">
        <v>128</v>
      </c>
      <c r="E1429" s="49">
        <v>0</v>
      </c>
    </row>
    <row r="1430" spans="1:5" x14ac:dyDescent="0.2">
      <c r="A1430" s="2" t="s">
        <v>87</v>
      </c>
      <c r="B1430" s="49">
        <v>533</v>
      </c>
      <c r="C1430" s="49">
        <v>322</v>
      </c>
      <c r="D1430" s="49">
        <v>211</v>
      </c>
      <c r="E1430" s="49">
        <v>0</v>
      </c>
    </row>
    <row r="1431" spans="1:5" x14ac:dyDescent="0.2">
      <c r="A1431" s="2" t="s">
        <v>109</v>
      </c>
      <c r="B1431" s="49">
        <v>602</v>
      </c>
      <c r="C1431" s="49">
        <v>352</v>
      </c>
      <c r="D1431" s="49">
        <v>250</v>
      </c>
      <c r="E1431" s="49">
        <v>0</v>
      </c>
    </row>
    <row r="1432" spans="1:5" x14ac:dyDescent="0.2">
      <c r="A1432" s="2" t="s">
        <v>88</v>
      </c>
      <c r="B1432" s="49">
        <v>140</v>
      </c>
      <c r="C1432" s="49">
        <v>71</v>
      </c>
      <c r="D1432" s="49">
        <v>69</v>
      </c>
      <c r="E1432" s="49">
        <v>0</v>
      </c>
    </row>
    <row r="1433" spans="1:5" x14ac:dyDescent="0.2">
      <c r="A1433" s="2" t="s">
        <v>89</v>
      </c>
      <c r="B1433" s="49">
        <v>186</v>
      </c>
      <c r="C1433" s="49">
        <v>76</v>
      </c>
      <c r="D1433" s="49">
        <v>110</v>
      </c>
      <c r="E1433" s="49">
        <v>0</v>
      </c>
    </row>
    <row r="1434" spans="1:5" x14ac:dyDescent="0.2">
      <c r="A1434" s="2" t="s">
        <v>110</v>
      </c>
      <c r="B1434" s="49">
        <v>229</v>
      </c>
      <c r="C1434" s="49">
        <v>90</v>
      </c>
      <c r="D1434" s="49">
        <v>139</v>
      </c>
      <c r="E1434" s="49">
        <v>0</v>
      </c>
    </row>
    <row r="1435" spans="1:5" x14ac:dyDescent="0.2">
      <c r="A1435" s="2" t="s">
        <v>101</v>
      </c>
      <c r="B1435" s="49">
        <v>781</v>
      </c>
      <c r="C1435" s="49">
        <v>423</v>
      </c>
      <c r="D1435" s="49">
        <v>358</v>
      </c>
      <c r="E1435" s="49">
        <v>0</v>
      </c>
    </row>
    <row r="1436" spans="1:5" x14ac:dyDescent="0.2">
      <c r="A1436" s="2" t="s">
        <v>102</v>
      </c>
      <c r="B1436" s="49">
        <v>344</v>
      </c>
      <c r="C1436" s="49">
        <v>148</v>
      </c>
      <c r="D1436" s="49">
        <v>196</v>
      </c>
      <c r="E1436" s="49">
        <v>0</v>
      </c>
    </row>
    <row r="1437" spans="1:5" x14ac:dyDescent="0.2">
      <c r="A1437" s="2" t="s">
        <v>90</v>
      </c>
      <c r="B1437" s="49">
        <v>59</v>
      </c>
      <c r="C1437" s="49">
        <v>23</v>
      </c>
      <c r="D1437" s="49">
        <v>36</v>
      </c>
      <c r="E1437" s="49">
        <v>0</v>
      </c>
    </row>
    <row r="1438" spans="1:5" x14ac:dyDescent="0.2">
      <c r="A1438" s="2" t="s">
        <v>156</v>
      </c>
      <c r="B1438" s="49">
        <v>11</v>
      </c>
      <c r="C1438" s="49">
        <v>11</v>
      </c>
      <c r="D1438" s="47"/>
      <c r="E1438" s="49">
        <v>0</v>
      </c>
    </row>
    <row r="1439" spans="1:5" x14ac:dyDescent="0.2">
      <c r="A1439" s="2" t="s">
        <v>262</v>
      </c>
      <c r="B1439" s="49">
        <v>327</v>
      </c>
      <c r="C1439" s="49">
        <v>176</v>
      </c>
      <c r="D1439" s="49">
        <v>151</v>
      </c>
      <c r="E1439" s="49">
        <v>0</v>
      </c>
    </row>
    <row r="1440" spans="1:5" x14ac:dyDescent="0.2">
      <c r="A1440" s="2" t="s">
        <v>157</v>
      </c>
      <c r="B1440" s="49">
        <v>66</v>
      </c>
      <c r="C1440" s="49">
        <v>21</v>
      </c>
      <c r="D1440" s="49">
        <v>45</v>
      </c>
      <c r="E1440" s="49">
        <v>0</v>
      </c>
    </row>
    <row r="1441" spans="1:5" x14ac:dyDescent="0.2">
      <c r="A1441" s="2" t="s">
        <v>158</v>
      </c>
      <c r="B1441" s="49">
        <v>212</v>
      </c>
      <c r="C1441" s="49">
        <v>124</v>
      </c>
      <c r="D1441" s="49">
        <v>88</v>
      </c>
      <c r="E1441" s="49">
        <v>0</v>
      </c>
    </row>
    <row r="1442" spans="1:5" x14ac:dyDescent="0.2">
      <c r="A1442" s="2" t="s">
        <v>238</v>
      </c>
      <c r="B1442" s="49">
        <v>233</v>
      </c>
      <c r="C1442" s="49">
        <v>135</v>
      </c>
      <c r="D1442" s="49">
        <v>98</v>
      </c>
      <c r="E1442" s="49">
        <v>0</v>
      </c>
    </row>
    <row r="1443" spans="1:5" x14ac:dyDescent="0.2">
      <c r="A1443" s="2" t="s">
        <v>159</v>
      </c>
      <c r="B1443" s="49">
        <v>32</v>
      </c>
      <c r="C1443" s="49">
        <v>20</v>
      </c>
      <c r="D1443" s="49">
        <v>12</v>
      </c>
      <c r="E1443" s="49">
        <v>0</v>
      </c>
    </row>
    <row r="1444" spans="1:5" x14ac:dyDescent="0.2">
      <c r="A1444" s="2" t="s">
        <v>160</v>
      </c>
      <c r="B1444" s="49">
        <v>49</v>
      </c>
      <c r="C1444" s="49">
        <v>18</v>
      </c>
      <c r="D1444" s="49">
        <v>31</v>
      </c>
      <c r="E1444" s="49">
        <v>0</v>
      </c>
    </row>
    <row r="1445" spans="1:5" x14ac:dyDescent="0.2">
      <c r="A1445" s="2" t="s">
        <v>239</v>
      </c>
      <c r="B1445" s="49">
        <v>71</v>
      </c>
      <c r="C1445" s="49">
        <v>24</v>
      </c>
      <c r="D1445" s="49">
        <v>47</v>
      </c>
      <c r="E1445" s="49">
        <v>0</v>
      </c>
    </row>
    <row r="1446" spans="1:5" x14ac:dyDescent="0.2">
      <c r="A1446" s="2" t="s">
        <v>210</v>
      </c>
      <c r="B1446" s="49">
        <v>279</v>
      </c>
      <c r="C1446" s="49">
        <v>151</v>
      </c>
      <c r="D1446" s="49">
        <v>128</v>
      </c>
      <c r="E1446" s="49">
        <v>0</v>
      </c>
    </row>
    <row r="1447" spans="1:5" x14ac:dyDescent="0.2">
      <c r="A1447" s="2" t="s">
        <v>211</v>
      </c>
      <c r="B1447" s="49">
        <v>98</v>
      </c>
      <c r="C1447" s="49">
        <v>41</v>
      </c>
      <c r="D1447" s="49">
        <v>57</v>
      </c>
      <c r="E1447" s="49">
        <v>0</v>
      </c>
    </row>
    <row r="1448" spans="1:5" x14ac:dyDescent="0.2">
      <c r="A1448" s="2" t="s">
        <v>161</v>
      </c>
      <c r="B1448" s="49">
        <v>15</v>
      </c>
      <c r="C1448" s="49">
        <v>5</v>
      </c>
      <c r="D1448" s="49">
        <v>10</v>
      </c>
      <c r="E1448" s="49">
        <v>0</v>
      </c>
    </row>
    <row r="1449" spans="1:5" x14ac:dyDescent="0.2">
      <c r="A1449" s="2" t="s">
        <v>115</v>
      </c>
      <c r="B1449" s="49">
        <v>16</v>
      </c>
      <c r="C1449" s="49">
        <v>11</v>
      </c>
      <c r="D1449" s="49">
        <v>5</v>
      </c>
      <c r="E1449" s="49">
        <v>0</v>
      </c>
    </row>
    <row r="1450" spans="1:5" x14ac:dyDescent="0.2">
      <c r="A1450" s="2" t="s">
        <v>91</v>
      </c>
      <c r="B1450" s="49">
        <v>16</v>
      </c>
      <c r="C1450" s="49">
        <v>11</v>
      </c>
      <c r="D1450" s="49">
        <v>5</v>
      </c>
      <c r="E1450" s="49">
        <v>0</v>
      </c>
    </row>
    <row r="1451" spans="1:5" x14ac:dyDescent="0.2">
      <c r="A1451" s="2" t="s">
        <v>103</v>
      </c>
      <c r="B1451" s="49">
        <v>16</v>
      </c>
      <c r="C1451" s="49">
        <v>11</v>
      </c>
      <c r="D1451" s="49">
        <v>5</v>
      </c>
      <c r="E1451" s="49">
        <v>0</v>
      </c>
    </row>
    <row r="1452" spans="1:5" x14ac:dyDescent="0.2">
      <c r="A1452" s="2" t="s">
        <v>270</v>
      </c>
      <c r="B1452" s="49">
        <v>58</v>
      </c>
      <c r="C1452" s="49">
        <v>33</v>
      </c>
      <c r="D1452" s="49">
        <v>25</v>
      </c>
      <c r="E1452" s="49">
        <v>0</v>
      </c>
    </row>
    <row r="1453" spans="1:5" x14ac:dyDescent="0.2">
      <c r="A1453" s="2" t="s">
        <v>280</v>
      </c>
      <c r="B1453" s="49">
        <v>3396</v>
      </c>
      <c r="C1453" s="49">
        <v>1822</v>
      </c>
      <c r="D1453" s="49">
        <v>1574</v>
      </c>
      <c r="E1453" s="49">
        <v>0</v>
      </c>
    </row>
    <row r="1454" spans="1:5" x14ac:dyDescent="0.2">
      <c r="A1454" s="2" t="s">
        <v>271</v>
      </c>
      <c r="B1454" s="49">
        <v>452</v>
      </c>
      <c r="C1454" s="49">
        <v>161</v>
      </c>
      <c r="D1454" s="49">
        <v>291</v>
      </c>
      <c r="E1454" s="49">
        <v>0</v>
      </c>
    </row>
    <row r="1455" spans="1:5" x14ac:dyDescent="0.2">
      <c r="A1455" s="2" t="s">
        <v>272</v>
      </c>
      <c r="B1455" s="49">
        <v>2365</v>
      </c>
      <c r="C1455" s="49">
        <v>1396</v>
      </c>
      <c r="D1455" s="49">
        <v>969</v>
      </c>
      <c r="E1455" s="49">
        <v>0</v>
      </c>
    </row>
    <row r="1456" spans="1:5" x14ac:dyDescent="0.2">
      <c r="A1456" s="2" t="s">
        <v>278</v>
      </c>
      <c r="B1456" s="49">
        <v>2594</v>
      </c>
      <c r="C1456" s="49">
        <v>1489</v>
      </c>
      <c r="D1456" s="49">
        <v>1105</v>
      </c>
      <c r="E1456" s="49">
        <v>0</v>
      </c>
    </row>
    <row r="1457" spans="1:5" x14ac:dyDescent="0.2">
      <c r="A1457" s="2" t="s">
        <v>273</v>
      </c>
      <c r="B1457" s="49">
        <v>427</v>
      </c>
      <c r="C1457" s="49">
        <v>209</v>
      </c>
      <c r="D1457" s="49">
        <v>218</v>
      </c>
      <c r="E1457" s="49">
        <v>0</v>
      </c>
    </row>
    <row r="1458" spans="1:5" x14ac:dyDescent="0.2">
      <c r="A1458" s="2" t="s">
        <v>274</v>
      </c>
      <c r="B1458" s="49">
        <v>408</v>
      </c>
      <c r="C1458" s="49">
        <v>150</v>
      </c>
      <c r="D1458" s="49">
        <v>258</v>
      </c>
      <c r="E1458" s="49">
        <v>0</v>
      </c>
    </row>
    <row r="1459" spans="1:5" x14ac:dyDescent="0.2">
      <c r="A1459" s="2" t="s">
        <v>279</v>
      </c>
      <c r="B1459" s="49">
        <v>541</v>
      </c>
      <c r="C1459" s="49">
        <v>188</v>
      </c>
      <c r="D1459" s="49">
        <v>353</v>
      </c>
      <c r="E1459" s="49">
        <v>0</v>
      </c>
    </row>
    <row r="1460" spans="1:5" x14ac:dyDescent="0.2">
      <c r="A1460" s="2" t="s">
        <v>276</v>
      </c>
      <c r="B1460" s="49">
        <v>2968</v>
      </c>
      <c r="C1460" s="49">
        <v>1626</v>
      </c>
      <c r="D1460" s="49">
        <v>1342</v>
      </c>
      <c r="E1460" s="49">
        <v>0</v>
      </c>
    </row>
    <row r="1461" spans="1:5" x14ac:dyDescent="0.2">
      <c r="A1461" s="2" t="s">
        <v>277</v>
      </c>
      <c r="B1461" s="49">
        <v>871</v>
      </c>
      <c r="C1461" s="49">
        <v>366</v>
      </c>
      <c r="D1461" s="49">
        <v>505</v>
      </c>
      <c r="E1461" s="49">
        <v>0</v>
      </c>
    </row>
    <row r="1462" spans="1:5" x14ac:dyDescent="0.2">
      <c r="A1462" s="2" t="s">
        <v>275</v>
      </c>
      <c r="B1462" s="49">
        <v>185</v>
      </c>
      <c r="C1462" s="49">
        <v>72</v>
      </c>
      <c r="D1462" s="49">
        <v>113</v>
      </c>
      <c r="E1462" s="49">
        <v>0</v>
      </c>
    </row>
    <row r="1463" spans="1:5" x14ac:dyDescent="0.2">
      <c r="A1463" s="2" t="s">
        <v>263</v>
      </c>
      <c r="B1463" s="49">
        <v>16</v>
      </c>
      <c r="C1463" s="49">
        <v>8</v>
      </c>
      <c r="D1463" s="49">
        <v>8</v>
      </c>
      <c r="E1463" s="49">
        <v>0</v>
      </c>
    </row>
    <row r="1464" spans="1:5" x14ac:dyDescent="0.2">
      <c r="A1464" s="2" t="s">
        <v>162</v>
      </c>
      <c r="B1464" s="49">
        <v>8</v>
      </c>
      <c r="C1464" s="49">
        <v>4</v>
      </c>
      <c r="D1464" s="49">
        <v>4</v>
      </c>
      <c r="E1464" s="49">
        <v>0</v>
      </c>
    </row>
    <row r="1465" spans="1:5" x14ac:dyDescent="0.2">
      <c r="A1465" s="2" t="s">
        <v>163</v>
      </c>
      <c r="B1465" s="49">
        <v>3</v>
      </c>
      <c r="C1465" s="49">
        <v>2</v>
      </c>
      <c r="D1465" s="49">
        <v>1</v>
      </c>
      <c r="E1465" s="49">
        <v>0</v>
      </c>
    </row>
    <row r="1466" spans="1:5" x14ac:dyDescent="0.2">
      <c r="A1466" s="2" t="s">
        <v>240</v>
      </c>
      <c r="B1466" s="49">
        <v>3</v>
      </c>
      <c r="C1466" s="49">
        <v>2</v>
      </c>
      <c r="D1466" s="49">
        <v>1</v>
      </c>
      <c r="E1466" s="49">
        <v>0</v>
      </c>
    </row>
    <row r="1467" spans="1:5" x14ac:dyDescent="0.2">
      <c r="A1467" s="2" t="s">
        <v>164</v>
      </c>
      <c r="B1467" s="49">
        <v>12</v>
      </c>
      <c r="C1467" s="49">
        <v>6</v>
      </c>
      <c r="D1467" s="49">
        <v>6</v>
      </c>
      <c r="E1467" s="49">
        <v>0</v>
      </c>
    </row>
    <row r="1468" spans="1:5" x14ac:dyDescent="0.2">
      <c r="A1468" s="2" t="s">
        <v>241</v>
      </c>
      <c r="B1468" s="49">
        <v>13</v>
      </c>
      <c r="C1468" s="49">
        <v>6</v>
      </c>
      <c r="D1468" s="49">
        <v>7</v>
      </c>
      <c r="E1468" s="49">
        <v>0</v>
      </c>
    </row>
    <row r="1469" spans="1:5" x14ac:dyDescent="0.2">
      <c r="A1469" s="2" t="s">
        <v>212</v>
      </c>
      <c r="B1469" s="49">
        <v>15</v>
      </c>
      <c r="C1469" s="49">
        <v>8</v>
      </c>
      <c r="D1469" s="49">
        <v>7</v>
      </c>
      <c r="E1469" s="49">
        <v>0</v>
      </c>
    </row>
    <row r="1470" spans="1:5" x14ac:dyDescent="0.2">
      <c r="A1470" s="2" t="s">
        <v>213</v>
      </c>
      <c r="B1470" s="49">
        <v>8</v>
      </c>
      <c r="C1470" s="49">
        <v>4</v>
      </c>
      <c r="D1470" s="49">
        <v>4</v>
      </c>
      <c r="E1470" s="49">
        <v>0</v>
      </c>
    </row>
    <row r="1471" spans="1:5" x14ac:dyDescent="0.2">
      <c r="A1471" s="2" t="s">
        <v>165</v>
      </c>
      <c r="B1471" s="49">
        <v>9</v>
      </c>
      <c r="C1471" s="49">
        <v>4</v>
      </c>
      <c r="D1471" s="49">
        <v>5</v>
      </c>
      <c r="E1471" s="49">
        <v>0</v>
      </c>
    </row>
    <row r="1472" spans="1:5" x14ac:dyDescent="0.2">
      <c r="A1472" s="2" t="s">
        <v>264</v>
      </c>
      <c r="B1472" s="49">
        <v>585</v>
      </c>
      <c r="C1472" s="49">
        <v>302</v>
      </c>
      <c r="D1472" s="49">
        <v>283</v>
      </c>
      <c r="E1472" s="49">
        <v>0</v>
      </c>
    </row>
    <row r="1473" spans="1:5" x14ac:dyDescent="0.2">
      <c r="A1473" s="2" t="s">
        <v>166</v>
      </c>
      <c r="B1473" s="49">
        <v>41</v>
      </c>
      <c r="C1473" s="49">
        <v>15</v>
      </c>
      <c r="D1473" s="49">
        <v>26</v>
      </c>
      <c r="E1473" s="49">
        <v>0</v>
      </c>
    </row>
    <row r="1474" spans="1:5" x14ac:dyDescent="0.2">
      <c r="A1474" s="2" t="s">
        <v>167</v>
      </c>
      <c r="B1474" s="49">
        <v>440</v>
      </c>
      <c r="C1474" s="49">
        <v>248</v>
      </c>
      <c r="D1474" s="49">
        <v>192</v>
      </c>
      <c r="E1474" s="49">
        <v>0</v>
      </c>
    </row>
    <row r="1475" spans="1:5" x14ac:dyDescent="0.2">
      <c r="A1475" s="2" t="s">
        <v>242</v>
      </c>
      <c r="B1475" s="49">
        <v>483</v>
      </c>
      <c r="C1475" s="49">
        <v>265</v>
      </c>
      <c r="D1475" s="49">
        <v>218</v>
      </c>
      <c r="E1475" s="49">
        <v>0</v>
      </c>
    </row>
    <row r="1476" spans="1:5" x14ac:dyDescent="0.2">
      <c r="A1476" s="2" t="s">
        <v>168</v>
      </c>
      <c r="B1476" s="49">
        <v>70</v>
      </c>
      <c r="C1476" s="49">
        <v>30</v>
      </c>
      <c r="D1476" s="49">
        <v>40</v>
      </c>
      <c r="E1476" s="49">
        <v>0</v>
      </c>
    </row>
    <row r="1477" spans="1:5" x14ac:dyDescent="0.2">
      <c r="A1477" s="2" t="s">
        <v>169</v>
      </c>
      <c r="B1477" s="49">
        <v>45</v>
      </c>
      <c r="C1477" s="49">
        <v>15</v>
      </c>
      <c r="D1477" s="49">
        <v>30</v>
      </c>
      <c r="E1477" s="49">
        <v>0</v>
      </c>
    </row>
    <row r="1478" spans="1:5" x14ac:dyDescent="0.2">
      <c r="A1478" s="2" t="s">
        <v>243</v>
      </c>
      <c r="B1478" s="49">
        <v>64</v>
      </c>
      <c r="C1478" s="49">
        <v>22</v>
      </c>
      <c r="D1478" s="49">
        <v>42</v>
      </c>
      <c r="E1478" s="49">
        <v>0</v>
      </c>
    </row>
    <row r="1479" spans="1:5" x14ac:dyDescent="0.2">
      <c r="A1479" s="2" t="s">
        <v>214</v>
      </c>
      <c r="B1479" s="49">
        <v>524</v>
      </c>
      <c r="C1479" s="49">
        <v>277</v>
      </c>
      <c r="D1479" s="49">
        <v>247</v>
      </c>
      <c r="E1479" s="49">
        <v>0</v>
      </c>
    </row>
    <row r="1480" spans="1:5" x14ac:dyDescent="0.2">
      <c r="A1480" s="2" t="s">
        <v>215</v>
      </c>
      <c r="B1480" s="49">
        <v>110</v>
      </c>
      <c r="C1480" s="49">
        <v>45</v>
      </c>
      <c r="D1480" s="49">
        <v>65</v>
      </c>
      <c r="E1480" s="49">
        <v>0</v>
      </c>
    </row>
    <row r="1481" spans="1:5" x14ac:dyDescent="0.2">
      <c r="A1481" s="2" t="s">
        <v>170</v>
      </c>
      <c r="B1481" s="49">
        <v>34</v>
      </c>
      <c r="C1481" s="49">
        <v>13</v>
      </c>
      <c r="D1481" s="49">
        <v>21</v>
      </c>
      <c r="E1481" s="49">
        <v>0</v>
      </c>
    </row>
    <row r="1482" spans="1:5" x14ac:dyDescent="0.2">
      <c r="A1482" s="2" t="s">
        <v>171</v>
      </c>
      <c r="B1482" s="49">
        <v>3</v>
      </c>
      <c r="C1482" s="49">
        <v>1</v>
      </c>
      <c r="D1482" s="49">
        <v>2</v>
      </c>
      <c r="E1482" s="49">
        <v>0</v>
      </c>
    </row>
    <row r="1483" spans="1:5" x14ac:dyDescent="0.2">
      <c r="A1483" s="2" t="s">
        <v>265</v>
      </c>
      <c r="B1483" s="49">
        <v>352</v>
      </c>
      <c r="C1483" s="49">
        <v>182</v>
      </c>
      <c r="D1483" s="49">
        <v>170</v>
      </c>
      <c r="E1483" s="49">
        <v>0</v>
      </c>
    </row>
    <row r="1484" spans="1:5" x14ac:dyDescent="0.2">
      <c r="A1484" s="2" t="s">
        <v>172</v>
      </c>
      <c r="B1484" s="49">
        <v>36</v>
      </c>
      <c r="C1484" s="49">
        <v>10</v>
      </c>
      <c r="D1484" s="49">
        <v>26</v>
      </c>
      <c r="E1484" s="49">
        <v>0</v>
      </c>
    </row>
    <row r="1485" spans="1:5" x14ac:dyDescent="0.2">
      <c r="A1485" s="2" t="s">
        <v>173</v>
      </c>
      <c r="B1485" s="49">
        <v>203</v>
      </c>
      <c r="C1485" s="49">
        <v>121</v>
      </c>
      <c r="D1485" s="49">
        <v>82</v>
      </c>
      <c r="E1485" s="49">
        <v>0</v>
      </c>
    </row>
    <row r="1486" spans="1:5" x14ac:dyDescent="0.2">
      <c r="A1486" s="2" t="s">
        <v>244</v>
      </c>
      <c r="B1486" s="49">
        <v>232</v>
      </c>
      <c r="C1486" s="49">
        <v>131</v>
      </c>
      <c r="D1486" s="49">
        <v>101</v>
      </c>
      <c r="E1486" s="49">
        <v>0</v>
      </c>
    </row>
    <row r="1487" spans="1:5" x14ac:dyDescent="0.2">
      <c r="A1487" s="2" t="s">
        <v>174</v>
      </c>
      <c r="B1487" s="49">
        <v>99</v>
      </c>
      <c r="C1487" s="49">
        <v>47</v>
      </c>
      <c r="D1487" s="49">
        <v>52</v>
      </c>
      <c r="E1487" s="49">
        <v>0</v>
      </c>
    </row>
    <row r="1488" spans="1:5" x14ac:dyDescent="0.2">
      <c r="A1488" s="2" t="s">
        <v>175</v>
      </c>
      <c r="B1488" s="49">
        <v>31</v>
      </c>
      <c r="C1488" s="49">
        <v>7</v>
      </c>
      <c r="D1488" s="49">
        <v>24</v>
      </c>
      <c r="E1488" s="49">
        <v>0</v>
      </c>
    </row>
    <row r="1489" spans="1:5" x14ac:dyDescent="0.2">
      <c r="A1489" s="2" t="s">
        <v>245</v>
      </c>
      <c r="B1489" s="49">
        <v>38</v>
      </c>
      <c r="C1489" s="49">
        <v>10</v>
      </c>
      <c r="D1489" s="49">
        <v>28</v>
      </c>
      <c r="E1489" s="49">
        <v>0</v>
      </c>
    </row>
    <row r="1490" spans="1:5" x14ac:dyDescent="0.2">
      <c r="A1490" s="2" t="s">
        <v>216</v>
      </c>
      <c r="B1490" s="49">
        <v>262</v>
      </c>
      <c r="C1490" s="49">
        <v>138</v>
      </c>
      <c r="D1490" s="49">
        <v>124</v>
      </c>
      <c r="E1490" s="49">
        <v>0</v>
      </c>
    </row>
    <row r="1491" spans="1:5" x14ac:dyDescent="0.2">
      <c r="A1491" s="2" t="s">
        <v>217</v>
      </c>
      <c r="B1491" s="49">
        <v>135</v>
      </c>
      <c r="C1491" s="49">
        <v>57</v>
      </c>
      <c r="D1491" s="49">
        <v>78</v>
      </c>
      <c r="E1491" s="49">
        <v>0</v>
      </c>
    </row>
    <row r="1492" spans="1:5" x14ac:dyDescent="0.2">
      <c r="A1492" s="2" t="s">
        <v>176</v>
      </c>
      <c r="B1492" s="49">
        <v>26</v>
      </c>
      <c r="C1492" s="49">
        <v>9</v>
      </c>
      <c r="D1492" s="49">
        <v>17</v>
      </c>
      <c r="E1492" s="49">
        <v>0</v>
      </c>
    </row>
    <row r="1493" spans="1:5" x14ac:dyDescent="0.2">
      <c r="A1493" s="2" t="s">
        <v>117</v>
      </c>
      <c r="B1493" s="49">
        <v>8</v>
      </c>
      <c r="C1493" s="49">
        <v>4</v>
      </c>
      <c r="D1493" s="49">
        <v>4</v>
      </c>
      <c r="E1493" s="49">
        <v>0</v>
      </c>
    </row>
    <row r="1494" spans="1:5" x14ac:dyDescent="0.2">
      <c r="A1494" s="2" t="s">
        <v>98</v>
      </c>
      <c r="B1494" s="49">
        <v>8</v>
      </c>
      <c r="C1494" s="49">
        <v>4</v>
      </c>
      <c r="D1494" s="49">
        <v>4</v>
      </c>
      <c r="E1494" s="49">
        <v>0</v>
      </c>
    </row>
    <row r="1495" spans="1:5" x14ac:dyDescent="0.2">
      <c r="A1495" s="2" t="s">
        <v>106</v>
      </c>
      <c r="B1495" s="49">
        <v>8</v>
      </c>
      <c r="C1495" s="49">
        <v>4</v>
      </c>
      <c r="D1495" s="49">
        <v>4</v>
      </c>
      <c r="E1495" s="49">
        <v>0</v>
      </c>
    </row>
    <row r="1496" spans="1:5" x14ac:dyDescent="0.2">
      <c r="A1496" s="2" t="s">
        <v>177</v>
      </c>
      <c r="B1496" s="49">
        <v>7</v>
      </c>
      <c r="C1496" s="49">
        <v>4</v>
      </c>
      <c r="D1496" s="49">
        <v>3</v>
      </c>
      <c r="E1496" s="49">
        <v>0</v>
      </c>
    </row>
    <row r="1497" spans="1:5" x14ac:dyDescent="0.2">
      <c r="A1497" s="2" t="s">
        <v>266</v>
      </c>
      <c r="B1497" s="49">
        <v>186</v>
      </c>
      <c r="C1497" s="49">
        <v>100</v>
      </c>
      <c r="D1497" s="49">
        <v>86</v>
      </c>
      <c r="E1497" s="49">
        <v>0</v>
      </c>
    </row>
    <row r="1498" spans="1:5" x14ac:dyDescent="0.2">
      <c r="A1498" s="2" t="s">
        <v>178</v>
      </c>
      <c r="B1498" s="49">
        <v>16</v>
      </c>
      <c r="C1498" s="49">
        <v>7</v>
      </c>
      <c r="D1498" s="49">
        <v>9</v>
      </c>
      <c r="E1498" s="49">
        <v>0</v>
      </c>
    </row>
    <row r="1499" spans="1:5" x14ac:dyDescent="0.2">
      <c r="A1499" s="2" t="s">
        <v>179</v>
      </c>
      <c r="B1499" s="49">
        <v>135</v>
      </c>
      <c r="C1499" s="49">
        <v>75</v>
      </c>
      <c r="D1499" s="49">
        <v>60</v>
      </c>
      <c r="E1499" s="49">
        <v>0</v>
      </c>
    </row>
    <row r="1500" spans="1:5" x14ac:dyDescent="0.2">
      <c r="A1500" s="2" t="s">
        <v>246</v>
      </c>
      <c r="B1500" s="49">
        <v>156</v>
      </c>
      <c r="C1500" s="49">
        <v>86</v>
      </c>
      <c r="D1500" s="49">
        <v>70</v>
      </c>
      <c r="E1500" s="49">
        <v>0</v>
      </c>
    </row>
    <row r="1501" spans="1:5" x14ac:dyDescent="0.2">
      <c r="A1501" s="2" t="s">
        <v>180</v>
      </c>
      <c r="B1501" s="49">
        <v>12</v>
      </c>
      <c r="C1501" s="49">
        <v>6</v>
      </c>
      <c r="D1501" s="49">
        <v>6</v>
      </c>
      <c r="E1501" s="49">
        <v>0</v>
      </c>
    </row>
    <row r="1502" spans="1:5" x14ac:dyDescent="0.2">
      <c r="A1502" s="2" t="s">
        <v>181</v>
      </c>
      <c r="B1502" s="49">
        <v>12</v>
      </c>
      <c r="C1502" s="49">
        <v>6</v>
      </c>
      <c r="D1502" s="49">
        <v>6</v>
      </c>
      <c r="E1502" s="49">
        <v>0</v>
      </c>
    </row>
    <row r="1503" spans="1:5" x14ac:dyDescent="0.2">
      <c r="A1503" s="2" t="s">
        <v>247</v>
      </c>
      <c r="B1503" s="49">
        <v>18</v>
      </c>
      <c r="C1503" s="49">
        <v>8</v>
      </c>
      <c r="D1503" s="49">
        <v>10</v>
      </c>
      <c r="E1503" s="49">
        <v>0</v>
      </c>
    </row>
    <row r="1504" spans="1:5" x14ac:dyDescent="0.2">
      <c r="A1504" s="2" t="s">
        <v>218</v>
      </c>
      <c r="B1504" s="49">
        <v>168</v>
      </c>
      <c r="C1504" s="49">
        <v>92</v>
      </c>
      <c r="D1504" s="49">
        <v>76</v>
      </c>
      <c r="E1504" s="49">
        <v>0</v>
      </c>
    </row>
    <row r="1505" spans="1:5" x14ac:dyDescent="0.2">
      <c r="A1505" s="2" t="s">
        <v>219</v>
      </c>
      <c r="B1505" s="49">
        <v>28</v>
      </c>
      <c r="C1505" s="49">
        <v>13</v>
      </c>
      <c r="D1505" s="49">
        <v>15</v>
      </c>
      <c r="E1505" s="49">
        <v>0</v>
      </c>
    </row>
    <row r="1506" spans="1:5" x14ac:dyDescent="0.2">
      <c r="A1506" s="2" t="s">
        <v>182</v>
      </c>
      <c r="B1506" s="49">
        <v>15</v>
      </c>
      <c r="C1506" s="49">
        <v>8</v>
      </c>
      <c r="D1506" s="49">
        <v>7</v>
      </c>
      <c r="E1506" s="49">
        <v>0</v>
      </c>
    </row>
    <row r="1507" spans="1:5" x14ac:dyDescent="0.2">
      <c r="A1507" s="2" t="s">
        <v>92</v>
      </c>
      <c r="B1507" s="49">
        <v>33</v>
      </c>
      <c r="C1507" s="49">
        <v>16</v>
      </c>
      <c r="D1507" s="49">
        <v>17</v>
      </c>
      <c r="E1507" s="49">
        <v>0</v>
      </c>
    </row>
    <row r="1508" spans="1:5" x14ac:dyDescent="0.2">
      <c r="A1508" s="2" t="s">
        <v>116</v>
      </c>
      <c r="B1508" s="49">
        <v>1628</v>
      </c>
      <c r="C1508" s="49">
        <v>901</v>
      </c>
      <c r="D1508" s="49">
        <v>727</v>
      </c>
      <c r="E1508" s="49">
        <v>0</v>
      </c>
    </row>
    <row r="1509" spans="1:5" x14ac:dyDescent="0.2">
      <c r="A1509" s="2" t="s">
        <v>93</v>
      </c>
      <c r="B1509" s="49">
        <v>139</v>
      </c>
      <c r="C1509" s="49">
        <v>44</v>
      </c>
      <c r="D1509" s="49">
        <v>95</v>
      </c>
      <c r="E1509" s="49">
        <v>0</v>
      </c>
    </row>
    <row r="1510" spans="1:5" x14ac:dyDescent="0.2">
      <c r="A1510" s="2" t="s">
        <v>94</v>
      </c>
      <c r="B1510" s="49">
        <v>1225</v>
      </c>
      <c r="C1510" s="49">
        <v>737</v>
      </c>
      <c r="D1510" s="49">
        <v>488</v>
      </c>
      <c r="E1510" s="49">
        <v>0</v>
      </c>
    </row>
    <row r="1511" spans="1:5" x14ac:dyDescent="0.2">
      <c r="A1511" s="2" t="s">
        <v>111</v>
      </c>
      <c r="B1511" s="49">
        <v>1329</v>
      </c>
      <c r="C1511" s="49">
        <v>778</v>
      </c>
      <c r="D1511" s="49">
        <v>551</v>
      </c>
      <c r="E1511" s="49">
        <v>0</v>
      </c>
    </row>
    <row r="1512" spans="1:5" x14ac:dyDescent="0.2">
      <c r="A1512" s="2" t="s">
        <v>95</v>
      </c>
      <c r="B1512" s="49">
        <v>193</v>
      </c>
      <c r="C1512" s="49">
        <v>92</v>
      </c>
      <c r="D1512" s="49">
        <v>101</v>
      </c>
      <c r="E1512" s="49">
        <v>0</v>
      </c>
    </row>
    <row r="1513" spans="1:5" x14ac:dyDescent="0.2">
      <c r="A1513" s="2" t="s">
        <v>96</v>
      </c>
      <c r="B1513" s="49">
        <v>110</v>
      </c>
      <c r="C1513" s="49">
        <v>38</v>
      </c>
      <c r="D1513" s="49">
        <v>72</v>
      </c>
      <c r="E1513" s="49">
        <v>0</v>
      </c>
    </row>
    <row r="1514" spans="1:5" x14ac:dyDescent="0.2">
      <c r="A1514" s="2" t="s">
        <v>112</v>
      </c>
      <c r="B1514" s="49">
        <v>172</v>
      </c>
      <c r="C1514" s="49">
        <v>51</v>
      </c>
      <c r="D1514" s="49">
        <v>121</v>
      </c>
      <c r="E1514" s="49">
        <v>0</v>
      </c>
    </row>
    <row r="1515" spans="1:5" x14ac:dyDescent="0.2">
      <c r="A1515" s="2" t="s">
        <v>104</v>
      </c>
      <c r="B1515" s="49">
        <v>1426</v>
      </c>
      <c r="C1515" s="49">
        <v>815</v>
      </c>
      <c r="D1515" s="49">
        <v>611</v>
      </c>
      <c r="E1515" s="49">
        <v>0</v>
      </c>
    </row>
    <row r="1516" spans="1:5" x14ac:dyDescent="0.2">
      <c r="A1516" s="2" t="s">
        <v>105</v>
      </c>
      <c r="B1516" s="49">
        <v>331</v>
      </c>
      <c r="C1516" s="49">
        <v>135</v>
      </c>
      <c r="D1516" s="49">
        <v>196</v>
      </c>
      <c r="E1516" s="49">
        <v>0</v>
      </c>
    </row>
    <row r="1517" spans="1:5" x14ac:dyDescent="0.2">
      <c r="A1517" s="2" t="s">
        <v>97</v>
      </c>
      <c r="B1517" s="49">
        <v>80</v>
      </c>
      <c r="C1517" s="49">
        <v>32</v>
      </c>
      <c r="D1517" s="49">
        <v>48</v>
      </c>
      <c r="E1517" s="49">
        <v>0</v>
      </c>
    </row>
    <row r="1518" spans="1:5" x14ac:dyDescent="0.2">
      <c r="A1518" s="2" t="s">
        <v>267</v>
      </c>
      <c r="B1518" s="49">
        <v>18</v>
      </c>
      <c r="C1518" s="49">
        <v>13</v>
      </c>
      <c r="D1518" s="49">
        <v>5</v>
      </c>
      <c r="E1518" s="49">
        <v>0</v>
      </c>
    </row>
    <row r="1519" spans="1:5" x14ac:dyDescent="0.2">
      <c r="A1519" s="2" t="s">
        <v>183</v>
      </c>
      <c r="B1519" s="49">
        <v>13</v>
      </c>
      <c r="C1519" s="49">
        <v>9</v>
      </c>
      <c r="D1519" s="49">
        <v>4</v>
      </c>
      <c r="E1519" s="49">
        <v>0</v>
      </c>
    </row>
    <row r="1520" spans="1:5" x14ac:dyDescent="0.2">
      <c r="A1520" s="2" t="s">
        <v>184</v>
      </c>
      <c r="B1520" s="49">
        <v>2</v>
      </c>
      <c r="C1520" s="49">
        <v>2</v>
      </c>
      <c r="D1520" s="47"/>
      <c r="E1520" s="49">
        <v>0</v>
      </c>
    </row>
    <row r="1521" spans="1:5" x14ac:dyDescent="0.2">
      <c r="A1521" s="2" t="s">
        <v>248</v>
      </c>
      <c r="B1521" s="49">
        <v>5</v>
      </c>
      <c r="C1521" s="49">
        <v>4</v>
      </c>
      <c r="D1521" s="49">
        <v>1</v>
      </c>
      <c r="E1521" s="49">
        <v>0</v>
      </c>
    </row>
    <row r="1522" spans="1:5" x14ac:dyDescent="0.2">
      <c r="A1522" s="2" t="s">
        <v>185</v>
      </c>
      <c r="B1522" s="49">
        <v>11</v>
      </c>
      <c r="C1522" s="49">
        <v>8</v>
      </c>
      <c r="D1522" s="49">
        <v>3</v>
      </c>
      <c r="E1522" s="49">
        <v>0</v>
      </c>
    </row>
    <row r="1523" spans="1:5" x14ac:dyDescent="0.2">
      <c r="A1523" s="2" t="s">
        <v>249</v>
      </c>
      <c r="B1523" s="49">
        <v>13</v>
      </c>
      <c r="C1523" s="49">
        <v>9</v>
      </c>
      <c r="D1523" s="49">
        <v>4</v>
      </c>
      <c r="E1523" s="49">
        <v>0</v>
      </c>
    </row>
    <row r="1524" spans="1:5" x14ac:dyDescent="0.2">
      <c r="A1524" s="2" t="s">
        <v>220</v>
      </c>
      <c r="B1524" s="49">
        <v>16</v>
      </c>
      <c r="C1524" s="49">
        <v>12</v>
      </c>
      <c r="D1524" s="49">
        <v>4</v>
      </c>
      <c r="E1524" s="49">
        <v>0</v>
      </c>
    </row>
    <row r="1525" spans="1:5" x14ac:dyDescent="0.2">
      <c r="A1525" s="2" t="s">
        <v>221</v>
      </c>
      <c r="B1525" s="49">
        <v>13</v>
      </c>
      <c r="C1525" s="49">
        <v>9</v>
      </c>
      <c r="D1525" s="49">
        <v>4</v>
      </c>
      <c r="E1525" s="49">
        <v>0</v>
      </c>
    </row>
    <row r="1526" spans="1:5" x14ac:dyDescent="0.2">
      <c r="A1526" s="2" t="s">
        <v>186</v>
      </c>
      <c r="B1526" s="49">
        <v>3</v>
      </c>
      <c r="C1526" s="49">
        <v>2</v>
      </c>
      <c r="D1526" s="49">
        <v>1</v>
      </c>
      <c r="E1526" s="49">
        <v>0</v>
      </c>
    </row>
    <row r="1527" spans="1:5" x14ac:dyDescent="0.2">
      <c r="A1527" s="2" t="s">
        <v>187</v>
      </c>
      <c r="B1527" s="49">
        <v>2</v>
      </c>
      <c r="C1527" s="49">
        <v>1</v>
      </c>
      <c r="D1527" s="49">
        <v>1</v>
      </c>
      <c r="E1527" s="49">
        <v>0</v>
      </c>
    </row>
    <row r="1528" spans="1:5" x14ac:dyDescent="0.2">
      <c r="A1528" s="2" t="s">
        <v>268</v>
      </c>
      <c r="B1528" s="49">
        <v>80</v>
      </c>
      <c r="C1528" s="49">
        <v>49</v>
      </c>
      <c r="D1528" s="49">
        <v>31</v>
      </c>
      <c r="E1528" s="49">
        <v>0</v>
      </c>
    </row>
    <row r="1529" spans="1:5" x14ac:dyDescent="0.2">
      <c r="A1529" s="2" t="s">
        <v>188</v>
      </c>
      <c r="B1529" s="49">
        <v>16</v>
      </c>
      <c r="C1529" s="49">
        <v>5</v>
      </c>
      <c r="D1529" s="49">
        <v>11</v>
      </c>
      <c r="E1529" s="49">
        <v>0</v>
      </c>
    </row>
    <row r="1530" spans="1:5" x14ac:dyDescent="0.2">
      <c r="A1530" s="2" t="s">
        <v>189</v>
      </c>
      <c r="B1530" s="49">
        <v>54</v>
      </c>
      <c r="C1530" s="49">
        <v>38</v>
      </c>
      <c r="D1530" s="49">
        <v>16</v>
      </c>
      <c r="E1530" s="49">
        <v>0</v>
      </c>
    </row>
    <row r="1531" spans="1:5" x14ac:dyDescent="0.2">
      <c r="A1531" s="2" t="s">
        <v>250</v>
      </c>
      <c r="B1531" s="49">
        <v>58</v>
      </c>
      <c r="C1531" s="49">
        <v>41</v>
      </c>
      <c r="D1531" s="49">
        <v>17</v>
      </c>
      <c r="E1531" s="49">
        <v>0</v>
      </c>
    </row>
    <row r="1532" spans="1:5" x14ac:dyDescent="0.2">
      <c r="A1532" s="2" t="s">
        <v>190</v>
      </c>
      <c r="B1532" s="49">
        <v>7</v>
      </c>
      <c r="C1532" s="49">
        <v>3</v>
      </c>
      <c r="D1532" s="49">
        <v>4</v>
      </c>
      <c r="E1532" s="49">
        <v>0</v>
      </c>
    </row>
    <row r="1533" spans="1:5" x14ac:dyDescent="0.2">
      <c r="A1533" s="2" t="s">
        <v>191</v>
      </c>
      <c r="B1533" s="49">
        <v>18</v>
      </c>
      <c r="C1533" s="49">
        <v>5</v>
      </c>
      <c r="D1533" s="49">
        <v>13</v>
      </c>
      <c r="E1533" s="49">
        <v>0</v>
      </c>
    </row>
    <row r="1534" spans="1:5" x14ac:dyDescent="0.2">
      <c r="A1534" s="2" t="s">
        <v>251</v>
      </c>
      <c r="B1534" s="49">
        <v>21</v>
      </c>
      <c r="C1534" s="49">
        <v>6</v>
      </c>
      <c r="D1534" s="49">
        <v>15</v>
      </c>
      <c r="E1534" s="49">
        <v>0</v>
      </c>
    </row>
    <row r="1535" spans="1:5" x14ac:dyDescent="0.2">
      <c r="A1535" s="2" t="s">
        <v>222</v>
      </c>
      <c r="B1535" s="49">
        <v>73</v>
      </c>
      <c r="C1535" s="49">
        <v>46</v>
      </c>
      <c r="D1535" s="49">
        <v>27</v>
      </c>
      <c r="E1535" s="49">
        <v>0</v>
      </c>
    </row>
    <row r="1536" spans="1:5" x14ac:dyDescent="0.2">
      <c r="A1536" s="2" t="s">
        <v>223</v>
      </c>
      <c r="B1536" s="49">
        <v>23</v>
      </c>
      <c r="C1536" s="49">
        <v>8</v>
      </c>
      <c r="D1536" s="49">
        <v>15</v>
      </c>
      <c r="E1536" s="49">
        <v>0</v>
      </c>
    </row>
    <row r="1537" spans="1:5" x14ac:dyDescent="0.2">
      <c r="A1537" s="2" t="s">
        <v>192</v>
      </c>
      <c r="B1537" s="49">
        <v>2</v>
      </c>
      <c r="C1537" s="49">
        <v>2</v>
      </c>
      <c r="D1537" s="47"/>
      <c r="E1537" s="49">
        <v>0</v>
      </c>
    </row>
    <row r="1538" spans="1:5" x14ac:dyDescent="0.2">
      <c r="A1538" s="2" t="s">
        <v>269</v>
      </c>
      <c r="B1538" s="49">
        <v>18</v>
      </c>
      <c r="C1538" s="49">
        <v>10</v>
      </c>
      <c r="D1538" s="49">
        <v>8</v>
      </c>
      <c r="E1538" s="49">
        <v>0</v>
      </c>
    </row>
    <row r="1539" spans="1:5" x14ac:dyDescent="0.2">
      <c r="A1539" s="2" t="s">
        <v>193</v>
      </c>
      <c r="B1539" s="49">
        <v>8</v>
      </c>
      <c r="C1539" s="49">
        <v>4</v>
      </c>
      <c r="D1539" s="49">
        <v>4</v>
      </c>
      <c r="E1539" s="49">
        <v>0</v>
      </c>
    </row>
    <row r="1540" spans="1:5" x14ac:dyDescent="0.2">
      <c r="A1540" s="2" t="s">
        <v>194</v>
      </c>
      <c r="B1540" s="49">
        <v>4</v>
      </c>
      <c r="C1540" s="49">
        <v>3</v>
      </c>
      <c r="D1540" s="49">
        <v>1</v>
      </c>
      <c r="E1540" s="49">
        <v>0</v>
      </c>
    </row>
    <row r="1541" spans="1:5" x14ac:dyDescent="0.2">
      <c r="A1541" s="2" t="s">
        <v>252</v>
      </c>
      <c r="B1541" s="49">
        <v>4</v>
      </c>
      <c r="C1541" s="49">
        <v>3</v>
      </c>
      <c r="D1541" s="49">
        <v>1</v>
      </c>
      <c r="E1541" s="49">
        <v>0</v>
      </c>
    </row>
    <row r="1542" spans="1:5" x14ac:dyDescent="0.2">
      <c r="A1542" s="2" t="s">
        <v>195</v>
      </c>
      <c r="B1542" s="49">
        <v>13</v>
      </c>
      <c r="C1542" s="49">
        <v>6</v>
      </c>
      <c r="D1542" s="49">
        <v>7</v>
      </c>
      <c r="E1542" s="49">
        <v>0</v>
      </c>
    </row>
    <row r="1543" spans="1:5" x14ac:dyDescent="0.2">
      <c r="A1543" s="2" t="s">
        <v>253</v>
      </c>
      <c r="B1543" s="49">
        <v>14</v>
      </c>
      <c r="C1543" s="49">
        <v>7</v>
      </c>
      <c r="D1543" s="49">
        <v>7</v>
      </c>
      <c r="E1543" s="49">
        <v>0</v>
      </c>
    </row>
    <row r="1544" spans="1:5" x14ac:dyDescent="0.2">
      <c r="A1544" s="2" t="s">
        <v>224</v>
      </c>
      <c r="B1544" s="49">
        <v>17</v>
      </c>
      <c r="C1544" s="49">
        <v>9</v>
      </c>
      <c r="D1544" s="49">
        <v>8</v>
      </c>
      <c r="E1544" s="49">
        <v>0</v>
      </c>
    </row>
    <row r="1545" spans="1:5" x14ac:dyDescent="0.2">
      <c r="A1545" s="2" t="s">
        <v>225</v>
      </c>
      <c r="B1545" s="49">
        <v>8</v>
      </c>
      <c r="C1545" s="49">
        <v>4</v>
      </c>
      <c r="D1545" s="49">
        <v>4</v>
      </c>
      <c r="E1545" s="49">
        <v>0</v>
      </c>
    </row>
    <row r="1546" spans="1:5" x14ac:dyDescent="0.2">
      <c r="A1546" s="2" t="s">
        <v>458</v>
      </c>
      <c r="B1546" s="49">
        <v>7</v>
      </c>
      <c r="C1546" s="49">
        <v>3</v>
      </c>
      <c r="D1546" s="49">
        <v>4</v>
      </c>
      <c r="E1546" s="49">
        <v>0</v>
      </c>
    </row>
    <row r="1547" spans="1:5" x14ac:dyDescent="0.2">
      <c r="A1547" s="2" t="s">
        <v>318</v>
      </c>
      <c r="B1547" s="49">
        <v>7</v>
      </c>
      <c r="C1547" s="49">
        <v>3</v>
      </c>
      <c r="D1547" s="49">
        <v>4</v>
      </c>
      <c r="E1547" s="49">
        <v>0</v>
      </c>
    </row>
    <row r="1548" spans="1:5" x14ac:dyDescent="0.2">
      <c r="A1548" s="2" t="s">
        <v>399</v>
      </c>
      <c r="B1548" s="49">
        <v>7</v>
      </c>
      <c r="C1548" s="49">
        <v>3</v>
      </c>
      <c r="D1548" s="49">
        <v>4</v>
      </c>
      <c r="E1548" s="49">
        <v>0</v>
      </c>
    </row>
    <row r="1549" spans="1:5" x14ac:dyDescent="0.2">
      <c r="A1549" s="2" t="s">
        <v>459</v>
      </c>
      <c r="B1549" s="49">
        <v>1</v>
      </c>
      <c r="C1549" s="49">
        <v>1</v>
      </c>
      <c r="D1549" s="47"/>
      <c r="E1549" s="49">
        <v>0</v>
      </c>
    </row>
    <row r="1550" spans="1:5" x14ac:dyDescent="0.2">
      <c r="A1550" s="2" t="s">
        <v>319</v>
      </c>
      <c r="B1550" s="49">
        <v>1</v>
      </c>
      <c r="C1550" s="49">
        <v>1</v>
      </c>
      <c r="D1550" s="47"/>
      <c r="E1550" s="49">
        <v>0</v>
      </c>
    </row>
    <row r="1551" spans="1:5" x14ac:dyDescent="0.2">
      <c r="A1551" s="2" t="s">
        <v>400</v>
      </c>
      <c r="B1551" s="49">
        <v>1</v>
      </c>
      <c r="C1551" s="49">
        <v>1</v>
      </c>
      <c r="D1551" s="47"/>
      <c r="E1551" s="49">
        <v>0</v>
      </c>
    </row>
    <row r="1552" spans="1:5" x14ac:dyDescent="0.2">
      <c r="A1552" s="2" t="s">
        <v>460</v>
      </c>
      <c r="B1552" s="49">
        <v>6</v>
      </c>
      <c r="C1552" s="49">
        <v>5</v>
      </c>
      <c r="D1552" s="49">
        <v>1</v>
      </c>
      <c r="E1552" s="49">
        <v>0</v>
      </c>
    </row>
    <row r="1553" spans="1:5" x14ac:dyDescent="0.2">
      <c r="A1553" s="2" t="s">
        <v>320</v>
      </c>
      <c r="B1553" s="49">
        <v>6</v>
      </c>
      <c r="C1553" s="49">
        <v>5</v>
      </c>
      <c r="D1553" s="49">
        <v>1</v>
      </c>
      <c r="E1553" s="49">
        <v>0</v>
      </c>
    </row>
    <row r="1554" spans="1:5" x14ac:dyDescent="0.2">
      <c r="A1554" s="2" t="s">
        <v>401</v>
      </c>
      <c r="B1554" s="49">
        <v>6</v>
      </c>
      <c r="C1554" s="49">
        <v>5</v>
      </c>
      <c r="D1554" s="49">
        <v>1</v>
      </c>
      <c r="E1554" s="49">
        <v>0</v>
      </c>
    </row>
    <row r="1555" spans="1:5" x14ac:dyDescent="0.2">
      <c r="A1555" s="2" t="s">
        <v>321</v>
      </c>
      <c r="B1555" s="49">
        <v>5</v>
      </c>
      <c r="C1555" s="49">
        <v>3</v>
      </c>
      <c r="D1555" s="49">
        <v>2</v>
      </c>
      <c r="E1555" s="49">
        <v>0</v>
      </c>
    </row>
    <row r="1556" spans="1:5" x14ac:dyDescent="0.2">
      <c r="A1556" s="2" t="s">
        <v>461</v>
      </c>
      <c r="B1556" s="49">
        <v>226</v>
      </c>
      <c r="C1556" s="49">
        <v>129</v>
      </c>
      <c r="D1556" s="49">
        <v>97</v>
      </c>
      <c r="E1556" s="49">
        <v>0</v>
      </c>
    </row>
    <row r="1557" spans="1:5" x14ac:dyDescent="0.2">
      <c r="A1557" s="2" t="s">
        <v>322</v>
      </c>
      <c r="B1557" s="49">
        <v>26</v>
      </c>
      <c r="C1557" s="49">
        <v>12</v>
      </c>
      <c r="D1557" s="49">
        <v>14</v>
      </c>
      <c r="E1557" s="49">
        <v>0</v>
      </c>
    </row>
    <row r="1558" spans="1:5" x14ac:dyDescent="0.2">
      <c r="A1558" s="2" t="s">
        <v>323</v>
      </c>
      <c r="B1558" s="49">
        <v>173</v>
      </c>
      <c r="C1558" s="49">
        <v>107</v>
      </c>
      <c r="D1558" s="49">
        <v>66</v>
      </c>
      <c r="E1558" s="49">
        <v>0</v>
      </c>
    </row>
    <row r="1559" spans="1:5" x14ac:dyDescent="0.2">
      <c r="A1559" s="2" t="s">
        <v>430</v>
      </c>
      <c r="B1559" s="49">
        <v>188</v>
      </c>
      <c r="C1559" s="49">
        <v>113</v>
      </c>
      <c r="D1559" s="49">
        <v>75</v>
      </c>
      <c r="E1559" s="49">
        <v>0</v>
      </c>
    </row>
    <row r="1560" spans="1:5" x14ac:dyDescent="0.2">
      <c r="A1560" s="2" t="s">
        <v>324</v>
      </c>
      <c r="B1560" s="49">
        <v>15</v>
      </c>
      <c r="C1560" s="49">
        <v>4</v>
      </c>
      <c r="D1560" s="49">
        <v>11</v>
      </c>
      <c r="E1560" s="49">
        <v>0</v>
      </c>
    </row>
    <row r="1561" spans="1:5" x14ac:dyDescent="0.2">
      <c r="A1561" s="2" t="s">
        <v>325</v>
      </c>
      <c r="B1561" s="49">
        <v>20</v>
      </c>
      <c r="C1561" s="49">
        <v>11</v>
      </c>
      <c r="D1561" s="49">
        <v>9</v>
      </c>
      <c r="E1561" s="49">
        <v>0</v>
      </c>
    </row>
    <row r="1562" spans="1:5" x14ac:dyDescent="0.2">
      <c r="A1562" s="2" t="s">
        <v>431</v>
      </c>
      <c r="B1562" s="49">
        <v>26</v>
      </c>
      <c r="C1562" s="49">
        <v>12</v>
      </c>
      <c r="D1562" s="49">
        <v>14</v>
      </c>
      <c r="E1562" s="49">
        <v>0</v>
      </c>
    </row>
    <row r="1563" spans="1:5" x14ac:dyDescent="0.2">
      <c r="A1563" s="2" t="s">
        <v>402</v>
      </c>
      <c r="B1563" s="49">
        <v>207</v>
      </c>
      <c r="C1563" s="49">
        <v>124</v>
      </c>
      <c r="D1563" s="49">
        <v>83</v>
      </c>
      <c r="E1563" s="49">
        <v>0</v>
      </c>
    </row>
    <row r="1564" spans="1:5" x14ac:dyDescent="0.2">
      <c r="A1564" s="2" t="s">
        <v>403</v>
      </c>
      <c r="B1564" s="49">
        <v>41</v>
      </c>
      <c r="C1564" s="49">
        <v>16</v>
      </c>
      <c r="D1564" s="49">
        <v>25</v>
      </c>
      <c r="E1564" s="49">
        <v>0</v>
      </c>
    </row>
    <row r="1565" spans="1:5" x14ac:dyDescent="0.2">
      <c r="A1565" s="2" t="s">
        <v>326</v>
      </c>
      <c r="B1565" s="49">
        <v>11</v>
      </c>
      <c r="C1565" s="49">
        <v>3</v>
      </c>
      <c r="D1565" s="49">
        <v>8</v>
      </c>
      <c r="E1565" s="49">
        <v>0</v>
      </c>
    </row>
    <row r="1566" spans="1:5" x14ac:dyDescent="0.2">
      <c r="A1566" s="2" t="s">
        <v>327</v>
      </c>
      <c r="B1566" s="49">
        <v>1</v>
      </c>
      <c r="C1566" s="47"/>
      <c r="D1566" s="49">
        <v>1</v>
      </c>
      <c r="E1566" s="49">
        <v>0</v>
      </c>
    </row>
    <row r="1567" spans="1:5" x14ac:dyDescent="0.2">
      <c r="A1567" s="2" t="s">
        <v>462</v>
      </c>
      <c r="B1567" s="49">
        <v>69</v>
      </c>
      <c r="C1567" s="49">
        <v>42</v>
      </c>
      <c r="D1567" s="49">
        <v>27</v>
      </c>
      <c r="E1567" s="49">
        <v>0</v>
      </c>
    </row>
    <row r="1568" spans="1:5" x14ac:dyDescent="0.2">
      <c r="A1568" s="2" t="s">
        <v>328</v>
      </c>
      <c r="B1568" s="49">
        <v>25</v>
      </c>
      <c r="C1568" s="49">
        <v>11</v>
      </c>
      <c r="D1568" s="49">
        <v>14</v>
      </c>
      <c r="E1568" s="49">
        <v>0</v>
      </c>
    </row>
    <row r="1569" spans="1:5" x14ac:dyDescent="0.2">
      <c r="A1569" s="2" t="s">
        <v>329</v>
      </c>
      <c r="B1569" s="49">
        <v>40</v>
      </c>
      <c r="C1569" s="49">
        <v>28</v>
      </c>
      <c r="D1569" s="49">
        <v>12</v>
      </c>
      <c r="E1569" s="49">
        <v>0</v>
      </c>
    </row>
    <row r="1570" spans="1:5" x14ac:dyDescent="0.2">
      <c r="A1570" s="2" t="s">
        <v>432</v>
      </c>
      <c r="B1570" s="49">
        <v>44</v>
      </c>
      <c r="C1570" s="49">
        <v>31</v>
      </c>
      <c r="D1570" s="49">
        <v>13</v>
      </c>
      <c r="E1570" s="49">
        <v>0</v>
      </c>
    </row>
    <row r="1571" spans="1:5" x14ac:dyDescent="0.2">
      <c r="A1571" s="2" t="s">
        <v>330</v>
      </c>
      <c r="B1571" s="49">
        <v>22</v>
      </c>
      <c r="C1571" s="49">
        <v>9</v>
      </c>
      <c r="D1571" s="49">
        <v>13</v>
      </c>
      <c r="E1571" s="49">
        <v>0</v>
      </c>
    </row>
    <row r="1572" spans="1:5" x14ac:dyDescent="0.2">
      <c r="A1572" s="2" t="s">
        <v>433</v>
      </c>
      <c r="B1572" s="49">
        <v>25</v>
      </c>
      <c r="C1572" s="49">
        <v>11</v>
      </c>
      <c r="D1572" s="49">
        <v>14</v>
      </c>
      <c r="E1572" s="49">
        <v>0</v>
      </c>
    </row>
    <row r="1573" spans="1:5" x14ac:dyDescent="0.2">
      <c r="A1573" s="2" t="s">
        <v>404</v>
      </c>
      <c r="B1573" s="49">
        <v>66</v>
      </c>
      <c r="C1573" s="49">
        <v>40</v>
      </c>
      <c r="D1573" s="49">
        <v>26</v>
      </c>
      <c r="E1573" s="49">
        <v>0</v>
      </c>
    </row>
    <row r="1574" spans="1:5" x14ac:dyDescent="0.2">
      <c r="A1574" s="2" t="s">
        <v>405</v>
      </c>
      <c r="B1574" s="49">
        <v>25</v>
      </c>
      <c r="C1574" s="49">
        <v>11</v>
      </c>
      <c r="D1574" s="49">
        <v>14</v>
      </c>
      <c r="E1574" s="49">
        <v>0</v>
      </c>
    </row>
    <row r="1575" spans="1:5" x14ac:dyDescent="0.2">
      <c r="A1575" s="2" t="s">
        <v>331</v>
      </c>
      <c r="B1575" s="49">
        <v>3</v>
      </c>
      <c r="C1575" s="49">
        <v>3</v>
      </c>
      <c r="D1575" s="47"/>
      <c r="E1575" s="49">
        <v>0</v>
      </c>
    </row>
    <row r="1576" spans="1:5" x14ac:dyDescent="0.2">
      <c r="A1576" s="2" t="s">
        <v>282</v>
      </c>
      <c r="B1576" s="49">
        <v>7</v>
      </c>
      <c r="C1576" s="49">
        <v>4</v>
      </c>
      <c r="D1576" s="49">
        <v>3</v>
      </c>
      <c r="E1576" s="49">
        <v>0</v>
      </c>
    </row>
    <row r="1577" spans="1:5" x14ac:dyDescent="0.2">
      <c r="A1577" s="2" t="s">
        <v>314</v>
      </c>
      <c r="B1577" s="49">
        <v>900</v>
      </c>
      <c r="C1577" s="49">
        <v>441</v>
      </c>
      <c r="D1577" s="49">
        <v>459</v>
      </c>
      <c r="E1577" s="49">
        <v>0</v>
      </c>
    </row>
    <row r="1578" spans="1:5" x14ac:dyDescent="0.2">
      <c r="A1578" s="2" t="s">
        <v>283</v>
      </c>
      <c r="B1578" s="49">
        <v>132</v>
      </c>
      <c r="C1578" s="49">
        <v>42</v>
      </c>
      <c r="D1578" s="49">
        <v>90</v>
      </c>
      <c r="E1578" s="49">
        <v>0</v>
      </c>
    </row>
    <row r="1579" spans="1:5" x14ac:dyDescent="0.2">
      <c r="A1579" s="2" t="s">
        <v>284</v>
      </c>
      <c r="B1579" s="49">
        <v>644</v>
      </c>
      <c r="C1579" s="49">
        <v>351</v>
      </c>
      <c r="D1579" s="49">
        <v>293</v>
      </c>
      <c r="E1579" s="49">
        <v>0</v>
      </c>
    </row>
    <row r="1580" spans="1:5" x14ac:dyDescent="0.2">
      <c r="A1580" s="2" t="s">
        <v>308</v>
      </c>
      <c r="B1580" s="49">
        <v>708</v>
      </c>
      <c r="C1580" s="49">
        <v>374</v>
      </c>
      <c r="D1580" s="49">
        <v>334</v>
      </c>
      <c r="E1580" s="49">
        <v>0</v>
      </c>
    </row>
    <row r="1581" spans="1:5" x14ac:dyDescent="0.2">
      <c r="A1581" s="2" t="s">
        <v>285</v>
      </c>
      <c r="B1581" s="49">
        <v>74</v>
      </c>
      <c r="C1581" s="49">
        <v>34</v>
      </c>
      <c r="D1581" s="49">
        <v>40</v>
      </c>
      <c r="E1581" s="49">
        <v>0</v>
      </c>
    </row>
    <row r="1582" spans="1:5" x14ac:dyDescent="0.2">
      <c r="A1582" s="2" t="s">
        <v>286</v>
      </c>
      <c r="B1582" s="49">
        <v>110</v>
      </c>
      <c r="C1582" s="49">
        <v>36</v>
      </c>
      <c r="D1582" s="49">
        <v>74</v>
      </c>
      <c r="E1582" s="49">
        <v>0</v>
      </c>
    </row>
    <row r="1583" spans="1:5" x14ac:dyDescent="0.2">
      <c r="A1583" s="2" t="s">
        <v>309</v>
      </c>
      <c r="B1583" s="49">
        <v>142</v>
      </c>
      <c r="C1583" s="49">
        <v>47</v>
      </c>
      <c r="D1583" s="49">
        <v>95</v>
      </c>
      <c r="E1583" s="49">
        <v>0</v>
      </c>
    </row>
    <row r="1584" spans="1:5" x14ac:dyDescent="0.2">
      <c r="A1584" s="2" t="s">
        <v>301</v>
      </c>
      <c r="B1584" s="49">
        <v>810</v>
      </c>
      <c r="C1584" s="49">
        <v>407</v>
      </c>
      <c r="D1584" s="49">
        <v>403</v>
      </c>
      <c r="E1584" s="49">
        <v>0</v>
      </c>
    </row>
    <row r="1585" spans="1:5" x14ac:dyDescent="0.2">
      <c r="A1585" s="2" t="s">
        <v>302</v>
      </c>
      <c r="B1585" s="49">
        <v>206</v>
      </c>
      <c r="C1585" s="49">
        <v>76</v>
      </c>
      <c r="D1585" s="49">
        <v>130</v>
      </c>
      <c r="E1585" s="49">
        <v>0</v>
      </c>
    </row>
    <row r="1586" spans="1:5" x14ac:dyDescent="0.2">
      <c r="A1586" s="2" t="s">
        <v>287</v>
      </c>
      <c r="B1586" s="49">
        <v>57</v>
      </c>
      <c r="C1586" s="49">
        <v>19</v>
      </c>
      <c r="D1586" s="49">
        <v>38</v>
      </c>
      <c r="E1586" s="49">
        <v>0</v>
      </c>
    </row>
    <row r="1587" spans="1:5" x14ac:dyDescent="0.2">
      <c r="A1587" s="2" t="s">
        <v>332</v>
      </c>
      <c r="B1587" s="49">
        <v>1</v>
      </c>
      <c r="C1587" s="49">
        <v>1</v>
      </c>
      <c r="D1587" s="47"/>
      <c r="E1587" s="49">
        <v>0</v>
      </c>
    </row>
    <row r="1588" spans="1:5" x14ac:dyDescent="0.2">
      <c r="A1588" s="2" t="s">
        <v>463</v>
      </c>
      <c r="B1588" s="49">
        <v>237</v>
      </c>
      <c r="C1588" s="49">
        <v>101</v>
      </c>
      <c r="D1588" s="49">
        <v>136</v>
      </c>
      <c r="E1588" s="49">
        <v>0</v>
      </c>
    </row>
    <row r="1589" spans="1:5" x14ac:dyDescent="0.2">
      <c r="A1589" s="2" t="s">
        <v>333</v>
      </c>
      <c r="B1589" s="49">
        <v>50</v>
      </c>
      <c r="C1589" s="49">
        <v>14</v>
      </c>
      <c r="D1589" s="49">
        <v>36</v>
      </c>
      <c r="E1589" s="49">
        <v>0</v>
      </c>
    </row>
    <row r="1590" spans="1:5" x14ac:dyDescent="0.2">
      <c r="A1590" s="2" t="s">
        <v>334</v>
      </c>
      <c r="B1590" s="49">
        <v>162</v>
      </c>
      <c r="C1590" s="49">
        <v>78</v>
      </c>
      <c r="D1590" s="49">
        <v>84</v>
      </c>
      <c r="E1590" s="49">
        <v>0</v>
      </c>
    </row>
    <row r="1591" spans="1:5" x14ac:dyDescent="0.2">
      <c r="A1591" s="2" t="s">
        <v>434</v>
      </c>
      <c r="B1591" s="49">
        <v>176</v>
      </c>
      <c r="C1591" s="49">
        <v>80</v>
      </c>
      <c r="D1591" s="49">
        <v>96</v>
      </c>
      <c r="E1591" s="49">
        <v>0</v>
      </c>
    </row>
    <row r="1592" spans="1:5" x14ac:dyDescent="0.2">
      <c r="A1592" s="2" t="s">
        <v>335</v>
      </c>
      <c r="B1592" s="49">
        <v>15</v>
      </c>
      <c r="C1592" s="49">
        <v>8</v>
      </c>
      <c r="D1592" s="49">
        <v>7</v>
      </c>
      <c r="E1592" s="49">
        <v>0</v>
      </c>
    </row>
    <row r="1593" spans="1:5" x14ac:dyDescent="0.2">
      <c r="A1593" s="2" t="s">
        <v>336</v>
      </c>
      <c r="B1593" s="49">
        <v>46</v>
      </c>
      <c r="C1593" s="49">
        <v>13</v>
      </c>
      <c r="D1593" s="49">
        <v>33</v>
      </c>
      <c r="E1593" s="49">
        <v>0</v>
      </c>
    </row>
    <row r="1594" spans="1:5" x14ac:dyDescent="0.2">
      <c r="A1594" s="2" t="s">
        <v>435</v>
      </c>
      <c r="B1594" s="49">
        <v>50</v>
      </c>
      <c r="C1594" s="49">
        <v>14</v>
      </c>
      <c r="D1594" s="49">
        <v>36</v>
      </c>
      <c r="E1594" s="49">
        <v>0</v>
      </c>
    </row>
    <row r="1595" spans="1:5" x14ac:dyDescent="0.2">
      <c r="A1595" s="2" t="s">
        <v>406</v>
      </c>
      <c r="B1595" s="49">
        <v>220</v>
      </c>
      <c r="C1595" s="49">
        <v>93</v>
      </c>
      <c r="D1595" s="49">
        <v>127</v>
      </c>
      <c r="E1595" s="49">
        <v>0</v>
      </c>
    </row>
    <row r="1596" spans="1:5" x14ac:dyDescent="0.2">
      <c r="A1596" s="2" t="s">
        <v>407</v>
      </c>
      <c r="B1596" s="49">
        <v>65</v>
      </c>
      <c r="C1596" s="49">
        <v>22</v>
      </c>
      <c r="D1596" s="49">
        <v>43</v>
      </c>
      <c r="E1596" s="49">
        <v>0</v>
      </c>
    </row>
    <row r="1597" spans="1:5" x14ac:dyDescent="0.2">
      <c r="A1597" s="2" t="s">
        <v>337</v>
      </c>
      <c r="B1597" s="49">
        <v>13</v>
      </c>
      <c r="C1597" s="49">
        <v>1</v>
      </c>
      <c r="D1597" s="49">
        <v>12</v>
      </c>
      <c r="E1597" s="49">
        <v>0</v>
      </c>
    </row>
    <row r="1598" spans="1:5" x14ac:dyDescent="0.2">
      <c r="A1598" s="2" t="s">
        <v>338</v>
      </c>
      <c r="B1598" s="49">
        <v>16</v>
      </c>
      <c r="C1598" s="49">
        <v>6</v>
      </c>
      <c r="D1598" s="49">
        <v>10</v>
      </c>
      <c r="E1598" s="49">
        <v>0</v>
      </c>
    </row>
    <row r="1599" spans="1:5" x14ac:dyDescent="0.2">
      <c r="A1599" s="2" t="s">
        <v>464</v>
      </c>
      <c r="B1599" s="49">
        <v>883</v>
      </c>
      <c r="C1599" s="49">
        <v>479</v>
      </c>
      <c r="D1599" s="49">
        <v>404</v>
      </c>
      <c r="E1599" s="49">
        <v>0</v>
      </c>
    </row>
    <row r="1600" spans="1:5" x14ac:dyDescent="0.2">
      <c r="A1600" s="2" t="s">
        <v>339</v>
      </c>
      <c r="B1600" s="49">
        <v>42</v>
      </c>
      <c r="C1600" s="49">
        <v>13</v>
      </c>
      <c r="D1600" s="49">
        <v>29</v>
      </c>
      <c r="E1600" s="49">
        <v>0</v>
      </c>
    </row>
    <row r="1601" spans="1:5" x14ac:dyDescent="0.2">
      <c r="A1601" s="2" t="s">
        <v>340</v>
      </c>
      <c r="B1601" s="49">
        <v>682</v>
      </c>
      <c r="C1601" s="49">
        <v>402</v>
      </c>
      <c r="D1601" s="49">
        <v>280</v>
      </c>
      <c r="E1601" s="49">
        <v>0</v>
      </c>
    </row>
    <row r="1602" spans="1:5" x14ac:dyDescent="0.2">
      <c r="A1602" s="2" t="s">
        <v>436</v>
      </c>
      <c r="B1602" s="49">
        <v>725</v>
      </c>
      <c r="C1602" s="49">
        <v>414</v>
      </c>
      <c r="D1602" s="49">
        <v>311</v>
      </c>
      <c r="E1602" s="49">
        <v>0</v>
      </c>
    </row>
    <row r="1603" spans="1:5" x14ac:dyDescent="0.2">
      <c r="A1603" s="2" t="s">
        <v>341</v>
      </c>
      <c r="B1603" s="49">
        <v>132</v>
      </c>
      <c r="C1603" s="49">
        <v>58</v>
      </c>
      <c r="D1603" s="49">
        <v>74</v>
      </c>
      <c r="E1603" s="49">
        <v>0</v>
      </c>
    </row>
    <row r="1604" spans="1:5" x14ac:dyDescent="0.2">
      <c r="A1604" s="2" t="s">
        <v>342</v>
      </c>
      <c r="B1604" s="49">
        <v>48</v>
      </c>
      <c r="C1604" s="49">
        <v>12</v>
      </c>
      <c r="D1604" s="49">
        <v>36</v>
      </c>
      <c r="E1604" s="49">
        <v>0</v>
      </c>
    </row>
    <row r="1605" spans="1:5" x14ac:dyDescent="0.2">
      <c r="A1605" s="2" t="s">
        <v>437</v>
      </c>
      <c r="B1605" s="49">
        <v>68</v>
      </c>
      <c r="C1605" s="49">
        <v>19</v>
      </c>
      <c r="D1605" s="49">
        <v>49</v>
      </c>
      <c r="E1605" s="49">
        <v>0</v>
      </c>
    </row>
    <row r="1606" spans="1:5" x14ac:dyDescent="0.2">
      <c r="A1606" s="2" t="s">
        <v>408</v>
      </c>
      <c r="B1606" s="49">
        <v>771</v>
      </c>
      <c r="C1606" s="49">
        <v>426</v>
      </c>
      <c r="D1606" s="49">
        <v>345</v>
      </c>
      <c r="E1606" s="49">
        <v>0</v>
      </c>
    </row>
    <row r="1607" spans="1:5" x14ac:dyDescent="0.2">
      <c r="A1607" s="2" t="s">
        <v>409</v>
      </c>
      <c r="B1607" s="49">
        <v>174</v>
      </c>
      <c r="C1607" s="49">
        <v>71</v>
      </c>
      <c r="D1607" s="49">
        <v>103</v>
      </c>
      <c r="E1607" s="49">
        <v>0</v>
      </c>
    </row>
    <row r="1608" spans="1:5" x14ac:dyDescent="0.2">
      <c r="A1608" s="2" t="s">
        <v>343</v>
      </c>
      <c r="B1608" s="49">
        <v>33</v>
      </c>
      <c r="C1608" s="49">
        <v>10</v>
      </c>
      <c r="D1608" s="49">
        <v>23</v>
      </c>
      <c r="E1608" s="49">
        <v>0</v>
      </c>
    </row>
    <row r="1609" spans="1:5" x14ac:dyDescent="0.2">
      <c r="A1609" s="2" t="s">
        <v>465</v>
      </c>
      <c r="B1609" s="49">
        <v>221</v>
      </c>
      <c r="C1609" s="49">
        <v>121</v>
      </c>
      <c r="D1609" s="49">
        <v>100</v>
      </c>
      <c r="E1609" s="49">
        <v>0</v>
      </c>
    </row>
    <row r="1610" spans="1:5" x14ac:dyDescent="0.2">
      <c r="A1610" s="2" t="s">
        <v>344</v>
      </c>
      <c r="B1610" s="49">
        <v>81</v>
      </c>
      <c r="C1610" s="49">
        <v>34</v>
      </c>
      <c r="D1610" s="49">
        <v>47</v>
      </c>
      <c r="E1610" s="49">
        <v>0</v>
      </c>
    </row>
    <row r="1611" spans="1:5" x14ac:dyDescent="0.2">
      <c r="A1611" s="2" t="s">
        <v>345</v>
      </c>
      <c r="B1611" s="49">
        <v>117</v>
      </c>
      <c r="C1611" s="49">
        <v>75</v>
      </c>
      <c r="D1611" s="49">
        <v>42</v>
      </c>
      <c r="E1611" s="49">
        <v>0</v>
      </c>
    </row>
    <row r="1612" spans="1:5" x14ac:dyDescent="0.2">
      <c r="A1612" s="2" t="s">
        <v>438</v>
      </c>
      <c r="B1612" s="49">
        <v>133</v>
      </c>
      <c r="C1612" s="49">
        <v>81</v>
      </c>
      <c r="D1612" s="49">
        <v>52</v>
      </c>
      <c r="E1612" s="49">
        <v>0</v>
      </c>
    </row>
    <row r="1613" spans="1:5" x14ac:dyDescent="0.2">
      <c r="A1613" s="2" t="s">
        <v>346</v>
      </c>
      <c r="B1613" s="49">
        <v>18</v>
      </c>
      <c r="C1613" s="49">
        <v>11</v>
      </c>
      <c r="D1613" s="49">
        <v>7</v>
      </c>
      <c r="E1613" s="49">
        <v>0</v>
      </c>
    </row>
    <row r="1614" spans="1:5" x14ac:dyDescent="0.2">
      <c r="A1614" s="2" t="s">
        <v>347</v>
      </c>
      <c r="B1614" s="49">
        <v>76</v>
      </c>
      <c r="C1614" s="49">
        <v>34</v>
      </c>
      <c r="D1614" s="49">
        <v>42</v>
      </c>
      <c r="E1614" s="49">
        <v>0</v>
      </c>
    </row>
    <row r="1615" spans="1:5" x14ac:dyDescent="0.2">
      <c r="A1615" s="2" t="s">
        <v>439</v>
      </c>
      <c r="B1615" s="49">
        <v>84</v>
      </c>
      <c r="C1615" s="49">
        <v>35</v>
      </c>
      <c r="D1615" s="49">
        <v>49</v>
      </c>
      <c r="E1615" s="49">
        <v>0</v>
      </c>
    </row>
    <row r="1616" spans="1:5" x14ac:dyDescent="0.2">
      <c r="A1616" s="2" t="s">
        <v>410</v>
      </c>
      <c r="B1616" s="49">
        <v>205</v>
      </c>
      <c r="C1616" s="49">
        <v>113</v>
      </c>
      <c r="D1616" s="49">
        <v>92</v>
      </c>
      <c r="E1616" s="49">
        <v>0</v>
      </c>
    </row>
    <row r="1617" spans="1:5" x14ac:dyDescent="0.2">
      <c r="A1617" s="2" t="s">
        <v>411</v>
      </c>
      <c r="B1617" s="49">
        <v>94</v>
      </c>
      <c r="C1617" s="49">
        <v>43</v>
      </c>
      <c r="D1617" s="49">
        <v>51</v>
      </c>
      <c r="E1617" s="49">
        <v>0</v>
      </c>
    </row>
    <row r="1618" spans="1:5" x14ac:dyDescent="0.2">
      <c r="A1618" s="2" t="s">
        <v>348</v>
      </c>
      <c r="B1618" s="49">
        <v>16</v>
      </c>
      <c r="C1618" s="49">
        <v>6</v>
      </c>
      <c r="D1618" s="49">
        <v>10</v>
      </c>
      <c r="E1618" s="49">
        <v>0</v>
      </c>
    </row>
    <row r="1619" spans="1:5" x14ac:dyDescent="0.2">
      <c r="A1619" s="2" t="s">
        <v>349</v>
      </c>
      <c r="B1619" s="49">
        <v>6</v>
      </c>
      <c r="C1619" s="49">
        <v>2</v>
      </c>
      <c r="D1619" s="49">
        <v>4</v>
      </c>
      <c r="E1619" s="49">
        <v>0</v>
      </c>
    </row>
    <row r="1620" spans="1:5" x14ac:dyDescent="0.2">
      <c r="A1620" s="2" t="s">
        <v>466</v>
      </c>
      <c r="B1620" s="49">
        <v>344</v>
      </c>
      <c r="C1620" s="49">
        <v>182</v>
      </c>
      <c r="D1620" s="49">
        <v>162</v>
      </c>
      <c r="E1620" s="49">
        <v>0</v>
      </c>
    </row>
    <row r="1621" spans="1:5" x14ac:dyDescent="0.2">
      <c r="A1621" s="2" t="s">
        <v>350</v>
      </c>
      <c r="B1621" s="49">
        <v>33</v>
      </c>
      <c r="C1621" s="49">
        <v>5</v>
      </c>
      <c r="D1621" s="49">
        <v>28</v>
      </c>
      <c r="E1621" s="49">
        <v>0</v>
      </c>
    </row>
    <row r="1622" spans="1:5" x14ac:dyDescent="0.2">
      <c r="A1622" s="2" t="s">
        <v>351</v>
      </c>
      <c r="B1622" s="49">
        <v>278</v>
      </c>
      <c r="C1622" s="49">
        <v>158</v>
      </c>
      <c r="D1622" s="49">
        <v>120</v>
      </c>
      <c r="E1622" s="49">
        <v>0</v>
      </c>
    </row>
    <row r="1623" spans="1:5" x14ac:dyDescent="0.2">
      <c r="A1623" s="2" t="s">
        <v>440</v>
      </c>
      <c r="B1623" s="49">
        <v>299</v>
      </c>
      <c r="C1623" s="49">
        <v>170</v>
      </c>
      <c r="D1623" s="49">
        <v>129</v>
      </c>
      <c r="E1623" s="49">
        <v>0</v>
      </c>
    </row>
    <row r="1624" spans="1:5" x14ac:dyDescent="0.2">
      <c r="A1624" s="2" t="s">
        <v>352</v>
      </c>
      <c r="B1624" s="49">
        <v>21</v>
      </c>
      <c r="C1624" s="49">
        <v>11</v>
      </c>
      <c r="D1624" s="49">
        <v>10</v>
      </c>
      <c r="E1624" s="49">
        <v>0</v>
      </c>
    </row>
    <row r="1625" spans="1:5" x14ac:dyDescent="0.2">
      <c r="A1625" s="2" t="s">
        <v>353</v>
      </c>
      <c r="B1625" s="49">
        <v>10</v>
      </c>
      <c r="C1625" s="49">
        <v>1</v>
      </c>
      <c r="D1625" s="49">
        <v>9</v>
      </c>
      <c r="E1625" s="49">
        <v>0</v>
      </c>
    </row>
    <row r="1626" spans="1:5" x14ac:dyDescent="0.2">
      <c r="A1626" s="2" t="s">
        <v>441</v>
      </c>
      <c r="B1626" s="49">
        <v>38</v>
      </c>
      <c r="C1626" s="49">
        <v>5</v>
      </c>
      <c r="D1626" s="49">
        <v>33</v>
      </c>
      <c r="E1626" s="49">
        <v>0</v>
      </c>
    </row>
    <row r="1627" spans="1:5" x14ac:dyDescent="0.2">
      <c r="A1627" s="2" t="s">
        <v>412</v>
      </c>
      <c r="B1627" s="49">
        <v>304</v>
      </c>
      <c r="C1627" s="49">
        <v>171</v>
      </c>
      <c r="D1627" s="49">
        <v>133</v>
      </c>
      <c r="E1627" s="49">
        <v>0</v>
      </c>
    </row>
    <row r="1628" spans="1:5" x14ac:dyDescent="0.2">
      <c r="A1628" s="2" t="s">
        <v>413</v>
      </c>
      <c r="B1628" s="49">
        <v>54</v>
      </c>
      <c r="C1628" s="49">
        <v>16</v>
      </c>
      <c r="D1628" s="49">
        <v>38</v>
      </c>
      <c r="E1628" s="49">
        <v>0</v>
      </c>
    </row>
    <row r="1629" spans="1:5" x14ac:dyDescent="0.2">
      <c r="A1629" s="2" t="s">
        <v>354</v>
      </c>
      <c r="B1629" s="49">
        <v>17</v>
      </c>
      <c r="C1629" s="49">
        <v>11</v>
      </c>
      <c r="D1629" s="49">
        <v>6</v>
      </c>
      <c r="E1629" s="49">
        <v>0</v>
      </c>
    </row>
    <row r="1630" spans="1:5" x14ac:dyDescent="0.2">
      <c r="A1630" s="2" t="s">
        <v>288</v>
      </c>
      <c r="B1630" s="49">
        <v>18</v>
      </c>
      <c r="C1630" s="49">
        <v>15</v>
      </c>
      <c r="D1630" s="49">
        <v>3</v>
      </c>
      <c r="E1630" s="49">
        <v>0</v>
      </c>
    </row>
    <row r="1631" spans="1:5" x14ac:dyDescent="0.2">
      <c r="A1631" s="2" t="s">
        <v>315</v>
      </c>
      <c r="B1631" s="49">
        <v>955</v>
      </c>
      <c r="C1631" s="49">
        <v>508</v>
      </c>
      <c r="D1631" s="49">
        <v>447</v>
      </c>
      <c r="E1631" s="49">
        <v>0</v>
      </c>
    </row>
    <row r="1632" spans="1:5" x14ac:dyDescent="0.2">
      <c r="A1632" s="2" t="s">
        <v>289</v>
      </c>
      <c r="B1632" s="49">
        <v>228</v>
      </c>
      <c r="C1632" s="49">
        <v>88</v>
      </c>
      <c r="D1632" s="49">
        <v>140</v>
      </c>
      <c r="E1632" s="49">
        <v>0</v>
      </c>
    </row>
    <row r="1633" spans="1:5" x14ac:dyDescent="0.2">
      <c r="A1633" s="2" t="s">
        <v>290</v>
      </c>
      <c r="B1633" s="49">
        <v>547</v>
      </c>
      <c r="C1633" s="49">
        <v>327</v>
      </c>
      <c r="D1633" s="49">
        <v>220</v>
      </c>
      <c r="E1633" s="49">
        <v>0</v>
      </c>
    </row>
    <row r="1634" spans="1:5" x14ac:dyDescent="0.2">
      <c r="A1634" s="2" t="s">
        <v>310</v>
      </c>
      <c r="B1634" s="49">
        <v>624</v>
      </c>
      <c r="C1634" s="49">
        <v>363</v>
      </c>
      <c r="D1634" s="49">
        <v>261</v>
      </c>
      <c r="E1634" s="49">
        <v>0</v>
      </c>
    </row>
    <row r="1635" spans="1:5" x14ac:dyDescent="0.2">
      <c r="A1635" s="2" t="s">
        <v>291</v>
      </c>
      <c r="B1635" s="49">
        <v>144</v>
      </c>
      <c r="C1635" s="49">
        <v>75</v>
      </c>
      <c r="D1635" s="49">
        <v>69</v>
      </c>
      <c r="E1635" s="49">
        <v>0</v>
      </c>
    </row>
    <row r="1636" spans="1:5" x14ac:dyDescent="0.2">
      <c r="A1636" s="2" t="s">
        <v>292</v>
      </c>
      <c r="B1636" s="49">
        <v>195</v>
      </c>
      <c r="C1636" s="49">
        <v>80</v>
      </c>
      <c r="D1636" s="49">
        <v>115</v>
      </c>
      <c r="E1636" s="49">
        <v>0</v>
      </c>
    </row>
    <row r="1637" spans="1:5" x14ac:dyDescent="0.2">
      <c r="A1637" s="2" t="s">
        <v>311</v>
      </c>
      <c r="B1637" s="49">
        <v>238</v>
      </c>
      <c r="C1637" s="49">
        <v>90</v>
      </c>
      <c r="D1637" s="49">
        <v>148</v>
      </c>
      <c r="E1637" s="49">
        <v>0</v>
      </c>
    </row>
    <row r="1638" spans="1:5" x14ac:dyDescent="0.2">
      <c r="A1638" s="2" t="s">
        <v>303</v>
      </c>
      <c r="B1638" s="49">
        <v>809</v>
      </c>
      <c r="C1638" s="49">
        <v>438</v>
      </c>
      <c r="D1638" s="49">
        <v>371</v>
      </c>
      <c r="E1638" s="49">
        <v>0</v>
      </c>
    </row>
    <row r="1639" spans="1:5" x14ac:dyDescent="0.2">
      <c r="A1639" s="2" t="s">
        <v>304</v>
      </c>
      <c r="B1639" s="49">
        <v>364</v>
      </c>
      <c r="C1639" s="49">
        <v>158</v>
      </c>
      <c r="D1639" s="49">
        <v>206</v>
      </c>
      <c r="E1639" s="49">
        <v>0</v>
      </c>
    </row>
    <row r="1640" spans="1:5" x14ac:dyDescent="0.2">
      <c r="A1640" s="2" t="s">
        <v>293</v>
      </c>
      <c r="B1640" s="49">
        <v>66</v>
      </c>
      <c r="C1640" s="49">
        <v>28</v>
      </c>
      <c r="D1640" s="49">
        <v>38</v>
      </c>
      <c r="E1640" s="49">
        <v>0</v>
      </c>
    </row>
    <row r="1641" spans="1:5" x14ac:dyDescent="0.2">
      <c r="A1641" s="2" t="s">
        <v>355</v>
      </c>
      <c r="B1641" s="49">
        <v>15</v>
      </c>
      <c r="C1641" s="49">
        <v>13</v>
      </c>
      <c r="D1641" s="49">
        <v>2</v>
      </c>
      <c r="E1641" s="49">
        <v>0</v>
      </c>
    </row>
    <row r="1642" spans="1:5" x14ac:dyDescent="0.2">
      <c r="A1642" s="2" t="s">
        <v>467</v>
      </c>
      <c r="B1642" s="49">
        <v>341</v>
      </c>
      <c r="C1642" s="49">
        <v>188</v>
      </c>
      <c r="D1642" s="49">
        <v>153</v>
      </c>
      <c r="E1642" s="49">
        <v>0</v>
      </c>
    </row>
    <row r="1643" spans="1:5" x14ac:dyDescent="0.2">
      <c r="A1643" s="2" t="s">
        <v>356</v>
      </c>
      <c r="B1643" s="49">
        <v>75</v>
      </c>
      <c r="C1643" s="49">
        <v>23</v>
      </c>
      <c r="D1643" s="49">
        <v>52</v>
      </c>
      <c r="E1643" s="49">
        <v>0</v>
      </c>
    </row>
    <row r="1644" spans="1:5" x14ac:dyDescent="0.2">
      <c r="A1644" s="2" t="s">
        <v>357</v>
      </c>
      <c r="B1644" s="49">
        <v>219</v>
      </c>
      <c r="C1644" s="49">
        <v>132</v>
      </c>
      <c r="D1644" s="49">
        <v>87</v>
      </c>
      <c r="E1644" s="49">
        <v>0</v>
      </c>
    </row>
    <row r="1645" spans="1:5" x14ac:dyDescent="0.2">
      <c r="A1645" s="2" t="s">
        <v>442</v>
      </c>
      <c r="B1645" s="49">
        <v>245</v>
      </c>
      <c r="C1645" s="49">
        <v>147</v>
      </c>
      <c r="D1645" s="49">
        <v>98</v>
      </c>
      <c r="E1645" s="49">
        <v>0</v>
      </c>
    </row>
    <row r="1646" spans="1:5" x14ac:dyDescent="0.2">
      <c r="A1646" s="2" t="s">
        <v>358</v>
      </c>
      <c r="B1646" s="49">
        <v>31</v>
      </c>
      <c r="C1646" s="49">
        <v>22</v>
      </c>
      <c r="D1646" s="49">
        <v>9</v>
      </c>
      <c r="E1646" s="49">
        <v>0</v>
      </c>
    </row>
    <row r="1647" spans="1:5" x14ac:dyDescent="0.2">
      <c r="A1647" s="2" t="s">
        <v>359</v>
      </c>
      <c r="B1647" s="49">
        <v>56</v>
      </c>
      <c r="C1647" s="49">
        <v>19</v>
      </c>
      <c r="D1647" s="49">
        <v>37</v>
      </c>
      <c r="E1647" s="49">
        <v>0</v>
      </c>
    </row>
    <row r="1648" spans="1:5" x14ac:dyDescent="0.2">
      <c r="A1648" s="2" t="s">
        <v>443</v>
      </c>
      <c r="B1648" s="49">
        <v>79</v>
      </c>
      <c r="C1648" s="49">
        <v>24</v>
      </c>
      <c r="D1648" s="49">
        <v>55</v>
      </c>
      <c r="E1648" s="49">
        <v>0</v>
      </c>
    </row>
    <row r="1649" spans="1:5" x14ac:dyDescent="0.2">
      <c r="A1649" s="2" t="s">
        <v>414</v>
      </c>
      <c r="B1649" s="49">
        <v>297</v>
      </c>
      <c r="C1649" s="49">
        <v>165</v>
      </c>
      <c r="D1649" s="49">
        <v>132</v>
      </c>
      <c r="E1649" s="49">
        <v>0</v>
      </c>
    </row>
    <row r="1650" spans="1:5" x14ac:dyDescent="0.2">
      <c r="A1650" s="2" t="s">
        <v>415</v>
      </c>
      <c r="B1650" s="49">
        <v>105</v>
      </c>
      <c r="C1650" s="49">
        <v>44</v>
      </c>
      <c r="D1650" s="49">
        <v>61</v>
      </c>
      <c r="E1650" s="49">
        <v>0</v>
      </c>
    </row>
    <row r="1651" spans="1:5" x14ac:dyDescent="0.2">
      <c r="A1651" s="2" t="s">
        <v>360</v>
      </c>
      <c r="B1651" s="49">
        <v>17</v>
      </c>
      <c r="C1651" s="49">
        <v>8</v>
      </c>
      <c r="D1651" s="49">
        <v>9</v>
      </c>
      <c r="E1651" s="49">
        <v>0</v>
      </c>
    </row>
    <row r="1652" spans="1:5" x14ac:dyDescent="0.2">
      <c r="A1652" s="2" t="s">
        <v>316</v>
      </c>
      <c r="B1652" s="49">
        <v>14</v>
      </c>
      <c r="C1652" s="49">
        <v>9</v>
      </c>
      <c r="D1652" s="49">
        <v>5</v>
      </c>
      <c r="E1652" s="49">
        <v>0</v>
      </c>
    </row>
    <row r="1653" spans="1:5" x14ac:dyDescent="0.2">
      <c r="A1653" s="2" t="s">
        <v>294</v>
      </c>
      <c r="B1653" s="49">
        <v>14</v>
      </c>
      <c r="C1653" s="49">
        <v>9</v>
      </c>
      <c r="D1653" s="49">
        <v>5</v>
      </c>
      <c r="E1653" s="49">
        <v>0</v>
      </c>
    </row>
    <row r="1654" spans="1:5" x14ac:dyDescent="0.2">
      <c r="A1654" s="2" t="s">
        <v>305</v>
      </c>
      <c r="B1654" s="49">
        <v>14</v>
      </c>
      <c r="C1654" s="49">
        <v>9</v>
      </c>
      <c r="D1654" s="49">
        <v>5</v>
      </c>
      <c r="E1654" s="49">
        <v>0</v>
      </c>
    </row>
    <row r="1655" spans="1:5" x14ac:dyDescent="0.2">
      <c r="A1655" s="2" t="s">
        <v>475</v>
      </c>
      <c r="B1655" s="49">
        <v>57</v>
      </c>
      <c r="C1655" s="49">
        <v>33</v>
      </c>
      <c r="D1655" s="49">
        <v>24</v>
      </c>
      <c r="E1655" s="49">
        <v>0</v>
      </c>
    </row>
    <row r="1656" spans="1:5" x14ac:dyDescent="0.2">
      <c r="A1656" s="2" t="s">
        <v>485</v>
      </c>
      <c r="B1656" s="49">
        <v>3466</v>
      </c>
      <c r="C1656" s="49">
        <v>1834</v>
      </c>
      <c r="D1656" s="49">
        <v>1632</v>
      </c>
      <c r="E1656" s="49">
        <v>0</v>
      </c>
    </row>
    <row r="1657" spans="1:5" x14ac:dyDescent="0.2">
      <c r="A1657" s="2" t="s">
        <v>476</v>
      </c>
      <c r="B1657" s="49">
        <v>489</v>
      </c>
      <c r="C1657" s="49">
        <v>170</v>
      </c>
      <c r="D1657" s="49">
        <v>319</v>
      </c>
      <c r="E1657" s="49">
        <v>0</v>
      </c>
    </row>
    <row r="1658" spans="1:5" x14ac:dyDescent="0.2">
      <c r="A1658" s="2" t="s">
        <v>477</v>
      </c>
      <c r="B1658" s="49">
        <v>2437</v>
      </c>
      <c r="C1658" s="49">
        <v>1413</v>
      </c>
      <c r="D1658" s="49">
        <v>1024</v>
      </c>
      <c r="E1658" s="49">
        <v>0</v>
      </c>
    </row>
    <row r="1659" spans="1:5" x14ac:dyDescent="0.2">
      <c r="A1659" s="2" t="s">
        <v>483</v>
      </c>
      <c r="B1659" s="49">
        <v>2674</v>
      </c>
      <c r="C1659" s="49">
        <v>1513</v>
      </c>
      <c r="D1659" s="49">
        <v>1161</v>
      </c>
      <c r="E1659" s="49">
        <v>0</v>
      </c>
    </row>
    <row r="1660" spans="1:5" x14ac:dyDescent="0.2">
      <c r="A1660" s="2" t="s">
        <v>478</v>
      </c>
      <c r="B1660" s="49">
        <v>415</v>
      </c>
      <c r="C1660" s="49">
        <v>200</v>
      </c>
      <c r="D1660" s="49">
        <v>215</v>
      </c>
      <c r="E1660" s="49">
        <v>0</v>
      </c>
    </row>
    <row r="1661" spans="1:5" x14ac:dyDescent="0.2">
      <c r="A1661" s="2" t="s">
        <v>479</v>
      </c>
      <c r="B1661" s="49">
        <v>407</v>
      </c>
      <c r="C1661" s="49">
        <v>150</v>
      </c>
      <c r="D1661" s="49">
        <v>257</v>
      </c>
      <c r="E1661" s="49">
        <v>0</v>
      </c>
    </row>
    <row r="1662" spans="1:5" x14ac:dyDescent="0.2">
      <c r="A1662" s="2" t="s">
        <v>484</v>
      </c>
      <c r="B1662" s="49">
        <v>545</v>
      </c>
      <c r="C1662" s="49">
        <v>186</v>
      </c>
      <c r="D1662" s="49">
        <v>359</v>
      </c>
      <c r="E1662" s="49">
        <v>0</v>
      </c>
    </row>
    <row r="1663" spans="1:5" x14ac:dyDescent="0.2">
      <c r="A1663" s="2" t="s">
        <v>481</v>
      </c>
      <c r="B1663" s="49">
        <v>3048</v>
      </c>
      <c r="C1663" s="49">
        <v>1652</v>
      </c>
      <c r="D1663" s="49">
        <v>1396</v>
      </c>
      <c r="E1663" s="49">
        <v>0</v>
      </c>
    </row>
    <row r="1664" spans="1:5" x14ac:dyDescent="0.2">
      <c r="A1664" s="2" t="s">
        <v>482</v>
      </c>
      <c r="B1664" s="49">
        <v>892</v>
      </c>
      <c r="C1664" s="49">
        <v>365</v>
      </c>
      <c r="D1664" s="49">
        <v>527</v>
      </c>
      <c r="E1664" s="49">
        <v>0</v>
      </c>
    </row>
    <row r="1665" spans="1:5" x14ac:dyDescent="0.2">
      <c r="A1665" s="2" t="s">
        <v>480</v>
      </c>
      <c r="B1665" s="49">
        <v>200</v>
      </c>
      <c r="C1665" s="49">
        <v>81</v>
      </c>
      <c r="D1665" s="49">
        <v>119</v>
      </c>
      <c r="E1665" s="49">
        <v>0</v>
      </c>
    </row>
    <row r="1666" spans="1:5" x14ac:dyDescent="0.2">
      <c r="A1666" s="2" t="s">
        <v>468</v>
      </c>
      <c r="B1666" s="49">
        <v>15</v>
      </c>
      <c r="C1666" s="49">
        <v>9</v>
      </c>
      <c r="D1666" s="49">
        <v>6</v>
      </c>
      <c r="E1666" s="49">
        <v>0</v>
      </c>
    </row>
    <row r="1667" spans="1:5" x14ac:dyDescent="0.2">
      <c r="A1667" s="2" t="s">
        <v>361</v>
      </c>
      <c r="B1667" s="49">
        <v>11</v>
      </c>
      <c r="C1667" s="49">
        <v>6</v>
      </c>
      <c r="D1667" s="49">
        <v>5</v>
      </c>
      <c r="E1667" s="49">
        <v>0</v>
      </c>
    </row>
    <row r="1668" spans="1:5" x14ac:dyDescent="0.2">
      <c r="A1668" s="2" t="s">
        <v>362</v>
      </c>
      <c r="B1668" s="49">
        <v>3</v>
      </c>
      <c r="C1668" s="49">
        <v>2</v>
      </c>
      <c r="D1668" s="49">
        <v>1</v>
      </c>
      <c r="E1668" s="49">
        <v>0</v>
      </c>
    </row>
    <row r="1669" spans="1:5" x14ac:dyDescent="0.2">
      <c r="A1669" s="2" t="s">
        <v>444</v>
      </c>
      <c r="B1669" s="49">
        <v>4</v>
      </c>
      <c r="C1669" s="49">
        <v>3</v>
      </c>
      <c r="D1669" s="49">
        <v>1</v>
      </c>
      <c r="E1669" s="49">
        <v>0</v>
      </c>
    </row>
    <row r="1670" spans="1:5" x14ac:dyDescent="0.2">
      <c r="A1670" s="2" t="s">
        <v>363</v>
      </c>
      <c r="B1670" s="49">
        <v>10</v>
      </c>
      <c r="C1670" s="49">
        <v>6</v>
      </c>
      <c r="D1670" s="49">
        <v>4</v>
      </c>
      <c r="E1670" s="49">
        <v>0</v>
      </c>
    </row>
    <row r="1671" spans="1:5" x14ac:dyDescent="0.2">
      <c r="A1671" s="2" t="s">
        <v>445</v>
      </c>
      <c r="B1671" s="49">
        <v>11</v>
      </c>
      <c r="C1671" s="49">
        <v>6</v>
      </c>
      <c r="D1671" s="49">
        <v>5</v>
      </c>
      <c r="E1671" s="49">
        <v>0</v>
      </c>
    </row>
    <row r="1672" spans="1:5" x14ac:dyDescent="0.2">
      <c r="A1672" s="2" t="s">
        <v>416</v>
      </c>
      <c r="B1672" s="49">
        <v>14</v>
      </c>
      <c r="C1672" s="49">
        <v>9</v>
      </c>
      <c r="D1672" s="49">
        <v>5</v>
      </c>
      <c r="E1672" s="49">
        <v>0</v>
      </c>
    </row>
    <row r="1673" spans="1:5" x14ac:dyDescent="0.2">
      <c r="A1673" s="2" t="s">
        <v>417</v>
      </c>
      <c r="B1673" s="49">
        <v>11</v>
      </c>
      <c r="C1673" s="49">
        <v>6</v>
      </c>
      <c r="D1673" s="49">
        <v>5</v>
      </c>
      <c r="E1673" s="49">
        <v>0</v>
      </c>
    </row>
    <row r="1674" spans="1:5" x14ac:dyDescent="0.2">
      <c r="A1674" s="2" t="s">
        <v>364</v>
      </c>
      <c r="B1674" s="49">
        <v>1</v>
      </c>
      <c r="C1674" s="49">
        <v>1</v>
      </c>
      <c r="D1674" s="47"/>
      <c r="E1674" s="49">
        <v>0</v>
      </c>
    </row>
    <row r="1675" spans="1:5" x14ac:dyDescent="0.2">
      <c r="A1675" s="2" t="s">
        <v>365</v>
      </c>
      <c r="B1675" s="49">
        <v>5</v>
      </c>
      <c r="C1675" s="49">
        <v>3</v>
      </c>
      <c r="D1675" s="49">
        <v>2</v>
      </c>
      <c r="E1675" s="49">
        <v>0</v>
      </c>
    </row>
    <row r="1676" spans="1:5" x14ac:dyDescent="0.2">
      <c r="A1676" s="2" t="s">
        <v>469</v>
      </c>
      <c r="B1676" s="49">
        <v>605</v>
      </c>
      <c r="C1676" s="49">
        <v>306</v>
      </c>
      <c r="D1676" s="49">
        <v>299</v>
      </c>
      <c r="E1676" s="49">
        <v>0</v>
      </c>
    </row>
    <row r="1677" spans="1:5" x14ac:dyDescent="0.2">
      <c r="A1677" s="2" t="s">
        <v>366</v>
      </c>
      <c r="B1677" s="49">
        <v>57</v>
      </c>
      <c r="C1677" s="49">
        <v>17</v>
      </c>
      <c r="D1677" s="49">
        <v>40</v>
      </c>
      <c r="E1677" s="49">
        <v>0</v>
      </c>
    </row>
    <row r="1678" spans="1:5" x14ac:dyDescent="0.2">
      <c r="A1678" s="2" t="s">
        <v>367</v>
      </c>
      <c r="B1678" s="49">
        <v>450</v>
      </c>
      <c r="C1678" s="49">
        <v>251</v>
      </c>
      <c r="D1678" s="49">
        <v>199</v>
      </c>
      <c r="E1678" s="49">
        <v>0</v>
      </c>
    </row>
    <row r="1679" spans="1:5" x14ac:dyDescent="0.2">
      <c r="A1679" s="2" t="s">
        <v>446</v>
      </c>
      <c r="B1679" s="49">
        <v>496</v>
      </c>
      <c r="C1679" s="49">
        <v>269</v>
      </c>
      <c r="D1679" s="49">
        <v>227</v>
      </c>
      <c r="E1679" s="49">
        <v>0</v>
      </c>
    </row>
    <row r="1680" spans="1:5" x14ac:dyDescent="0.2">
      <c r="A1680" s="2" t="s">
        <v>368</v>
      </c>
      <c r="B1680" s="49">
        <v>59</v>
      </c>
      <c r="C1680" s="49">
        <v>26</v>
      </c>
      <c r="D1680" s="49">
        <v>33</v>
      </c>
      <c r="E1680" s="49">
        <v>0</v>
      </c>
    </row>
    <row r="1681" spans="1:5" x14ac:dyDescent="0.2">
      <c r="A1681" s="2" t="s">
        <v>369</v>
      </c>
      <c r="B1681" s="49">
        <v>42</v>
      </c>
      <c r="C1681" s="49">
        <v>14</v>
      </c>
      <c r="D1681" s="49">
        <v>28</v>
      </c>
      <c r="E1681" s="49">
        <v>0</v>
      </c>
    </row>
    <row r="1682" spans="1:5" x14ac:dyDescent="0.2">
      <c r="A1682" s="2" t="s">
        <v>447</v>
      </c>
      <c r="B1682" s="49">
        <v>67</v>
      </c>
      <c r="C1682" s="49">
        <v>22</v>
      </c>
      <c r="D1682" s="49">
        <v>45</v>
      </c>
      <c r="E1682" s="49">
        <v>0</v>
      </c>
    </row>
    <row r="1683" spans="1:5" x14ac:dyDescent="0.2">
      <c r="A1683" s="2" t="s">
        <v>418</v>
      </c>
      <c r="B1683" s="49">
        <v>534</v>
      </c>
      <c r="C1683" s="49">
        <v>281</v>
      </c>
      <c r="D1683" s="49">
        <v>253</v>
      </c>
      <c r="E1683" s="49">
        <v>0</v>
      </c>
    </row>
    <row r="1684" spans="1:5" x14ac:dyDescent="0.2">
      <c r="A1684" s="2" t="s">
        <v>419</v>
      </c>
      <c r="B1684" s="49">
        <v>116</v>
      </c>
      <c r="C1684" s="49">
        <v>43</v>
      </c>
      <c r="D1684" s="49">
        <v>73</v>
      </c>
      <c r="E1684" s="49">
        <v>0</v>
      </c>
    </row>
    <row r="1685" spans="1:5" x14ac:dyDescent="0.2">
      <c r="A1685" s="2" t="s">
        <v>370</v>
      </c>
      <c r="B1685" s="49">
        <v>41</v>
      </c>
      <c r="C1685" s="49">
        <v>15</v>
      </c>
      <c r="D1685" s="49">
        <v>26</v>
      </c>
      <c r="E1685" s="49">
        <v>0</v>
      </c>
    </row>
    <row r="1686" spans="1:5" x14ac:dyDescent="0.2">
      <c r="A1686" s="2" t="s">
        <v>371</v>
      </c>
      <c r="B1686" s="49">
        <v>3</v>
      </c>
      <c r="C1686" s="49">
        <v>2</v>
      </c>
      <c r="D1686" s="49">
        <v>1</v>
      </c>
      <c r="E1686" s="49">
        <v>0</v>
      </c>
    </row>
    <row r="1687" spans="1:5" x14ac:dyDescent="0.2">
      <c r="A1687" s="2" t="s">
        <v>470</v>
      </c>
      <c r="B1687" s="49">
        <v>359</v>
      </c>
      <c r="C1687" s="49">
        <v>183</v>
      </c>
      <c r="D1687" s="49">
        <v>176</v>
      </c>
      <c r="E1687" s="49">
        <v>0</v>
      </c>
    </row>
    <row r="1688" spans="1:5" x14ac:dyDescent="0.2">
      <c r="A1688" s="2" t="s">
        <v>372</v>
      </c>
      <c r="B1688" s="49">
        <v>38</v>
      </c>
      <c r="C1688" s="49">
        <v>12</v>
      </c>
      <c r="D1688" s="49">
        <v>26</v>
      </c>
      <c r="E1688" s="49">
        <v>0</v>
      </c>
    </row>
    <row r="1689" spans="1:5" x14ac:dyDescent="0.2">
      <c r="A1689" s="2" t="s">
        <v>373</v>
      </c>
      <c r="B1689" s="49">
        <v>207</v>
      </c>
      <c r="C1689" s="49">
        <v>117</v>
      </c>
      <c r="D1689" s="49">
        <v>90</v>
      </c>
      <c r="E1689" s="49">
        <v>0</v>
      </c>
    </row>
    <row r="1690" spans="1:5" x14ac:dyDescent="0.2">
      <c r="A1690" s="2" t="s">
        <v>448</v>
      </c>
      <c r="B1690" s="49">
        <v>237</v>
      </c>
      <c r="C1690" s="49">
        <v>130</v>
      </c>
      <c r="D1690" s="49">
        <v>107</v>
      </c>
      <c r="E1690" s="49">
        <v>0</v>
      </c>
    </row>
    <row r="1691" spans="1:5" x14ac:dyDescent="0.2">
      <c r="A1691" s="2" t="s">
        <v>374</v>
      </c>
      <c r="B1691" s="49">
        <v>99</v>
      </c>
      <c r="C1691" s="49">
        <v>47</v>
      </c>
      <c r="D1691" s="49">
        <v>52</v>
      </c>
      <c r="E1691" s="49">
        <v>0</v>
      </c>
    </row>
    <row r="1692" spans="1:5" x14ac:dyDescent="0.2">
      <c r="A1692" s="2" t="s">
        <v>375</v>
      </c>
      <c r="B1692" s="49">
        <v>34</v>
      </c>
      <c r="C1692" s="49">
        <v>10</v>
      </c>
      <c r="D1692" s="49">
        <v>24</v>
      </c>
      <c r="E1692" s="49">
        <v>0</v>
      </c>
    </row>
    <row r="1693" spans="1:5" x14ac:dyDescent="0.2">
      <c r="A1693" s="2" t="s">
        <v>449</v>
      </c>
      <c r="B1693" s="49">
        <v>40</v>
      </c>
      <c r="C1693" s="49">
        <v>12</v>
      </c>
      <c r="D1693" s="49">
        <v>28</v>
      </c>
      <c r="E1693" s="49">
        <v>0</v>
      </c>
    </row>
    <row r="1694" spans="1:5" x14ac:dyDescent="0.2">
      <c r="A1694" s="2" t="s">
        <v>420</v>
      </c>
      <c r="B1694" s="49">
        <v>270</v>
      </c>
      <c r="C1694" s="49">
        <v>139</v>
      </c>
      <c r="D1694" s="49">
        <v>131</v>
      </c>
      <c r="E1694" s="49">
        <v>0</v>
      </c>
    </row>
    <row r="1695" spans="1:5" x14ac:dyDescent="0.2">
      <c r="A1695" s="2" t="s">
        <v>421</v>
      </c>
      <c r="B1695" s="49">
        <v>136</v>
      </c>
      <c r="C1695" s="49">
        <v>58</v>
      </c>
      <c r="D1695" s="49">
        <v>78</v>
      </c>
      <c r="E1695" s="49">
        <v>0</v>
      </c>
    </row>
    <row r="1696" spans="1:5" x14ac:dyDescent="0.2">
      <c r="A1696" s="2" t="s">
        <v>376</v>
      </c>
      <c r="B1696" s="49">
        <v>27</v>
      </c>
      <c r="C1696" s="49">
        <v>11</v>
      </c>
      <c r="D1696" s="49">
        <v>16</v>
      </c>
      <c r="E1696" s="49">
        <v>0</v>
      </c>
    </row>
    <row r="1697" spans="1:5" x14ac:dyDescent="0.2">
      <c r="A1697" s="2" t="s">
        <v>377</v>
      </c>
      <c r="B1697" s="49">
        <v>5</v>
      </c>
      <c r="C1697" s="49">
        <v>4</v>
      </c>
      <c r="D1697" s="49">
        <v>1</v>
      </c>
      <c r="E1697" s="49">
        <v>0</v>
      </c>
    </row>
    <row r="1698" spans="1:5" x14ac:dyDescent="0.2">
      <c r="A1698" s="2" t="s">
        <v>471</v>
      </c>
      <c r="B1698" s="49">
        <v>177</v>
      </c>
      <c r="C1698" s="49">
        <v>96</v>
      </c>
      <c r="D1698" s="49">
        <v>81</v>
      </c>
      <c r="E1698" s="49">
        <v>0</v>
      </c>
    </row>
    <row r="1699" spans="1:5" x14ac:dyDescent="0.2">
      <c r="A1699" s="2" t="s">
        <v>378</v>
      </c>
      <c r="B1699" s="49">
        <v>15</v>
      </c>
      <c r="C1699" s="49">
        <v>7</v>
      </c>
      <c r="D1699" s="49">
        <v>8</v>
      </c>
      <c r="E1699" s="49">
        <v>0</v>
      </c>
    </row>
    <row r="1700" spans="1:5" x14ac:dyDescent="0.2">
      <c r="A1700" s="2" t="s">
        <v>379</v>
      </c>
      <c r="B1700" s="49">
        <v>136</v>
      </c>
      <c r="C1700" s="49">
        <v>74</v>
      </c>
      <c r="D1700" s="49">
        <v>62</v>
      </c>
      <c r="E1700" s="49">
        <v>0</v>
      </c>
    </row>
    <row r="1701" spans="1:5" x14ac:dyDescent="0.2">
      <c r="A1701" s="2" t="s">
        <v>450</v>
      </c>
      <c r="B1701" s="49">
        <v>150</v>
      </c>
      <c r="C1701" s="49">
        <v>83</v>
      </c>
      <c r="D1701" s="49">
        <v>67</v>
      </c>
      <c r="E1701" s="49">
        <v>0</v>
      </c>
    </row>
    <row r="1702" spans="1:5" x14ac:dyDescent="0.2">
      <c r="A1702" s="2" t="s">
        <v>380</v>
      </c>
      <c r="B1702" s="49">
        <v>11</v>
      </c>
      <c r="C1702" s="49">
        <v>6</v>
      </c>
      <c r="D1702" s="49">
        <v>5</v>
      </c>
      <c r="E1702" s="49">
        <v>0</v>
      </c>
    </row>
    <row r="1703" spans="1:5" x14ac:dyDescent="0.2">
      <c r="A1703" s="2" t="s">
        <v>381</v>
      </c>
      <c r="B1703" s="49">
        <v>9</v>
      </c>
      <c r="C1703" s="49">
        <v>4</v>
      </c>
      <c r="D1703" s="49">
        <v>5</v>
      </c>
      <c r="E1703" s="49">
        <v>0</v>
      </c>
    </row>
    <row r="1704" spans="1:5" x14ac:dyDescent="0.2">
      <c r="A1704" s="2" t="s">
        <v>451</v>
      </c>
      <c r="B1704" s="49">
        <v>16</v>
      </c>
      <c r="C1704" s="49">
        <v>7</v>
      </c>
      <c r="D1704" s="49">
        <v>9</v>
      </c>
      <c r="E1704" s="49">
        <v>0</v>
      </c>
    </row>
    <row r="1705" spans="1:5" x14ac:dyDescent="0.2">
      <c r="A1705" s="2" t="s">
        <v>422</v>
      </c>
      <c r="B1705" s="49">
        <v>159</v>
      </c>
      <c r="C1705" s="49">
        <v>87</v>
      </c>
      <c r="D1705" s="49">
        <v>72</v>
      </c>
      <c r="E1705" s="49">
        <v>0</v>
      </c>
    </row>
    <row r="1706" spans="1:5" x14ac:dyDescent="0.2">
      <c r="A1706" s="2" t="s">
        <v>423</v>
      </c>
      <c r="B1706" s="49">
        <v>26</v>
      </c>
      <c r="C1706" s="49">
        <v>13</v>
      </c>
      <c r="D1706" s="49">
        <v>13</v>
      </c>
      <c r="E1706" s="49">
        <v>0</v>
      </c>
    </row>
    <row r="1707" spans="1:5" x14ac:dyDescent="0.2">
      <c r="A1707" s="2" t="s">
        <v>382</v>
      </c>
      <c r="B1707" s="49">
        <v>10</v>
      </c>
      <c r="C1707" s="49">
        <v>6</v>
      </c>
      <c r="D1707" s="49">
        <v>4</v>
      </c>
      <c r="E1707" s="49">
        <v>0</v>
      </c>
    </row>
    <row r="1708" spans="1:5" x14ac:dyDescent="0.2">
      <c r="A1708" s="2" t="s">
        <v>295</v>
      </c>
      <c r="B1708" s="49">
        <v>33</v>
      </c>
      <c r="C1708" s="49">
        <v>15</v>
      </c>
      <c r="D1708" s="49">
        <v>18</v>
      </c>
      <c r="E1708" s="49">
        <v>0</v>
      </c>
    </row>
    <row r="1709" spans="1:5" x14ac:dyDescent="0.2">
      <c r="A1709" s="2" t="s">
        <v>317</v>
      </c>
      <c r="B1709" s="49">
        <v>1654</v>
      </c>
      <c r="C1709" s="49">
        <v>904</v>
      </c>
      <c r="D1709" s="49">
        <v>750</v>
      </c>
      <c r="E1709" s="49">
        <v>0</v>
      </c>
    </row>
    <row r="1710" spans="1:5" x14ac:dyDescent="0.2">
      <c r="A1710" s="2" t="s">
        <v>296</v>
      </c>
      <c r="B1710" s="49">
        <v>129</v>
      </c>
      <c r="C1710" s="49">
        <v>40</v>
      </c>
      <c r="D1710" s="49">
        <v>89</v>
      </c>
      <c r="E1710" s="49">
        <v>0</v>
      </c>
    </row>
    <row r="1711" spans="1:5" x14ac:dyDescent="0.2">
      <c r="A1711" s="2" t="s">
        <v>297</v>
      </c>
      <c r="B1711" s="49">
        <v>1272</v>
      </c>
      <c r="C1711" s="49">
        <v>750</v>
      </c>
      <c r="D1711" s="49">
        <v>522</v>
      </c>
      <c r="E1711" s="49">
        <v>0</v>
      </c>
    </row>
    <row r="1712" spans="1:5" x14ac:dyDescent="0.2">
      <c r="A1712" s="2" t="s">
        <v>312</v>
      </c>
      <c r="B1712" s="49">
        <v>1371</v>
      </c>
      <c r="C1712" s="49">
        <v>792</v>
      </c>
      <c r="D1712" s="49">
        <v>579</v>
      </c>
      <c r="E1712" s="49">
        <v>0</v>
      </c>
    </row>
    <row r="1713" spans="1:5" x14ac:dyDescent="0.2">
      <c r="A1713" s="2" t="s">
        <v>298</v>
      </c>
      <c r="B1713" s="49">
        <v>192</v>
      </c>
      <c r="C1713" s="49">
        <v>86</v>
      </c>
      <c r="D1713" s="49">
        <v>106</v>
      </c>
      <c r="E1713" s="49">
        <v>0</v>
      </c>
    </row>
    <row r="1714" spans="1:5" x14ac:dyDescent="0.2">
      <c r="A1714" s="2" t="s">
        <v>299</v>
      </c>
      <c r="B1714" s="49">
        <v>104</v>
      </c>
      <c r="C1714" s="49">
        <v>34</v>
      </c>
      <c r="D1714" s="49">
        <v>70</v>
      </c>
      <c r="E1714" s="49">
        <v>0</v>
      </c>
    </row>
    <row r="1715" spans="1:5" x14ac:dyDescent="0.2">
      <c r="A1715" s="2" t="s">
        <v>313</v>
      </c>
      <c r="B1715" s="49">
        <v>167</v>
      </c>
      <c r="C1715" s="49">
        <v>49</v>
      </c>
      <c r="D1715" s="49">
        <v>118</v>
      </c>
      <c r="E1715" s="49">
        <v>0</v>
      </c>
    </row>
    <row r="1716" spans="1:5" x14ac:dyDescent="0.2">
      <c r="A1716" s="2" t="s">
        <v>306</v>
      </c>
      <c r="B1716" s="49">
        <v>1463</v>
      </c>
      <c r="C1716" s="49">
        <v>825</v>
      </c>
      <c r="D1716" s="49">
        <v>638</v>
      </c>
      <c r="E1716" s="49">
        <v>0</v>
      </c>
    </row>
    <row r="1717" spans="1:5" x14ac:dyDescent="0.2">
      <c r="A1717" s="2" t="s">
        <v>307</v>
      </c>
      <c r="B1717" s="49">
        <v>321</v>
      </c>
      <c r="C1717" s="49">
        <v>126</v>
      </c>
      <c r="D1717" s="49">
        <v>195</v>
      </c>
      <c r="E1717" s="49">
        <v>0</v>
      </c>
    </row>
    <row r="1718" spans="1:5" x14ac:dyDescent="0.2">
      <c r="A1718" s="2" t="s">
        <v>300</v>
      </c>
      <c r="B1718" s="49">
        <v>77</v>
      </c>
      <c r="C1718" s="49">
        <v>34</v>
      </c>
      <c r="D1718" s="49">
        <v>43</v>
      </c>
      <c r="E1718" s="49">
        <v>0</v>
      </c>
    </row>
    <row r="1719" spans="1:5" x14ac:dyDescent="0.2">
      <c r="A1719" s="2" t="s">
        <v>472</v>
      </c>
      <c r="B1719" s="49">
        <v>20</v>
      </c>
      <c r="C1719" s="49">
        <v>13</v>
      </c>
      <c r="D1719" s="49">
        <v>7</v>
      </c>
      <c r="E1719" s="49">
        <v>0</v>
      </c>
    </row>
    <row r="1720" spans="1:5" x14ac:dyDescent="0.2">
      <c r="A1720" s="2" t="s">
        <v>383</v>
      </c>
      <c r="B1720" s="49">
        <v>18</v>
      </c>
      <c r="C1720" s="49">
        <v>11</v>
      </c>
      <c r="D1720" s="49">
        <v>7</v>
      </c>
      <c r="E1720" s="49">
        <v>0</v>
      </c>
    </row>
    <row r="1721" spans="1:5" x14ac:dyDescent="0.2">
      <c r="A1721" s="2" t="s">
        <v>384</v>
      </c>
      <c r="B1721" s="49">
        <v>2</v>
      </c>
      <c r="C1721" s="49">
        <v>2</v>
      </c>
      <c r="D1721" s="47"/>
      <c r="E1721" s="49">
        <v>0</v>
      </c>
    </row>
    <row r="1722" spans="1:5" x14ac:dyDescent="0.2">
      <c r="A1722" s="2" t="s">
        <v>452</v>
      </c>
      <c r="B1722" s="49">
        <v>5</v>
      </c>
      <c r="C1722" s="49">
        <v>3</v>
      </c>
      <c r="D1722" s="49">
        <v>2</v>
      </c>
      <c r="E1722" s="49">
        <v>0</v>
      </c>
    </row>
    <row r="1723" spans="1:5" x14ac:dyDescent="0.2">
      <c r="A1723" s="2" t="s">
        <v>385</v>
      </c>
      <c r="B1723" s="49">
        <v>12</v>
      </c>
      <c r="C1723" s="49">
        <v>8</v>
      </c>
      <c r="D1723" s="49">
        <v>4</v>
      </c>
      <c r="E1723" s="49">
        <v>0</v>
      </c>
    </row>
    <row r="1724" spans="1:5" x14ac:dyDescent="0.2">
      <c r="A1724" s="2" t="s">
        <v>453</v>
      </c>
      <c r="B1724" s="49">
        <v>18</v>
      </c>
      <c r="C1724" s="49">
        <v>11</v>
      </c>
      <c r="D1724" s="49">
        <v>7</v>
      </c>
      <c r="E1724" s="49">
        <v>0</v>
      </c>
    </row>
    <row r="1725" spans="1:5" x14ac:dyDescent="0.2">
      <c r="A1725" s="2" t="s">
        <v>424</v>
      </c>
      <c r="B1725" s="49">
        <v>17</v>
      </c>
      <c r="C1725" s="49">
        <v>11</v>
      </c>
      <c r="D1725" s="49">
        <v>6</v>
      </c>
      <c r="E1725" s="49">
        <v>0</v>
      </c>
    </row>
    <row r="1726" spans="1:5" x14ac:dyDescent="0.2">
      <c r="A1726" s="2" t="s">
        <v>425</v>
      </c>
      <c r="B1726" s="49">
        <v>18</v>
      </c>
      <c r="C1726" s="49">
        <v>11</v>
      </c>
      <c r="D1726" s="49">
        <v>7</v>
      </c>
      <c r="E1726" s="49">
        <v>0</v>
      </c>
    </row>
    <row r="1727" spans="1:5" x14ac:dyDescent="0.2">
      <c r="A1727" s="2" t="s">
        <v>386</v>
      </c>
      <c r="B1727" s="49">
        <v>3</v>
      </c>
      <c r="C1727" s="49">
        <v>1</v>
      </c>
      <c r="D1727" s="49">
        <v>2</v>
      </c>
      <c r="E1727" s="49">
        <v>0</v>
      </c>
    </row>
    <row r="1728" spans="1:5" x14ac:dyDescent="0.2">
      <c r="A1728" s="2" t="s">
        <v>387</v>
      </c>
      <c r="B1728" s="49">
        <v>2</v>
      </c>
      <c r="C1728" s="47"/>
      <c r="D1728" s="49">
        <v>2</v>
      </c>
      <c r="E1728" s="49">
        <v>0</v>
      </c>
    </row>
    <row r="1729" spans="1:5" x14ac:dyDescent="0.2">
      <c r="A1729" s="2" t="s">
        <v>473</v>
      </c>
      <c r="B1729" s="49">
        <v>94</v>
      </c>
      <c r="C1729" s="49">
        <v>58</v>
      </c>
      <c r="D1729" s="49">
        <v>36</v>
      </c>
      <c r="E1729" s="49">
        <v>0</v>
      </c>
    </row>
    <row r="1730" spans="1:5" x14ac:dyDescent="0.2">
      <c r="A1730" s="2" t="s">
        <v>388</v>
      </c>
      <c r="B1730" s="49">
        <v>13</v>
      </c>
      <c r="C1730" s="49">
        <v>3</v>
      </c>
      <c r="D1730" s="49">
        <v>10</v>
      </c>
      <c r="E1730" s="49">
        <v>0</v>
      </c>
    </row>
    <row r="1731" spans="1:5" x14ac:dyDescent="0.2">
      <c r="A1731" s="2" t="s">
        <v>389</v>
      </c>
      <c r="B1731" s="49">
        <v>62</v>
      </c>
      <c r="C1731" s="49">
        <v>44</v>
      </c>
      <c r="D1731" s="49">
        <v>18</v>
      </c>
      <c r="E1731" s="49">
        <v>0</v>
      </c>
    </row>
    <row r="1732" spans="1:5" x14ac:dyDescent="0.2">
      <c r="A1732" s="2" t="s">
        <v>454</v>
      </c>
      <c r="B1732" s="49">
        <v>70</v>
      </c>
      <c r="C1732" s="49">
        <v>48</v>
      </c>
      <c r="D1732" s="49">
        <v>22</v>
      </c>
      <c r="E1732" s="49">
        <v>0</v>
      </c>
    </row>
    <row r="1733" spans="1:5" x14ac:dyDescent="0.2">
      <c r="A1733" s="2" t="s">
        <v>390</v>
      </c>
      <c r="B1733" s="49">
        <v>13</v>
      </c>
      <c r="C1733" s="49">
        <v>7</v>
      </c>
      <c r="D1733" s="49">
        <v>6</v>
      </c>
      <c r="E1733" s="49">
        <v>0</v>
      </c>
    </row>
    <row r="1734" spans="1:5" x14ac:dyDescent="0.2">
      <c r="A1734" s="2" t="s">
        <v>391</v>
      </c>
      <c r="B1734" s="49">
        <v>17</v>
      </c>
      <c r="C1734" s="49">
        <v>6</v>
      </c>
      <c r="D1734" s="49">
        <v>11</v>
      </c>
      <c r="E1734" s="49">
        <v>0</v>
      </c>
    </row>
    <row r="1735" spans="1:5" x14ac:dyDescent="0.2">
      <c r="A1735" s="2" t="s">
        <v>455</v>
      </c>
      <c r="B1735" s="49">
        <v>19</v>
      </c>
      <c r="C1735" s="49">
        <v>6</v>
      </c>
      <c r="D1735" s="49">
        <v>13</v>
      </c>
      <c r="E1735" s="49">
        <v>0</v>
      </c>
    </row>
    <row r="1736" spans="1:5" x14ac:dyDescent="0.2">
      <c r="A1736" s="2" t="s">
        <v>426</v>
      </c>
      <c r="B1736" s="49">
        <v>85</v>
      </c>
      <c r="C1736" s="49">
        <v>54</v>
      </c>
      <c r="D1736" s="49">
        <v>31</v>
      </c>
      <c r="E1736" s="49">
        <v>0</v>
      </c>
    </row>
    <row r="1737" spans="1:5" x14ac:dyDescent="0.2">
      <c r="A1737" s="2" t="s">
        <v>427</v>
      </c>
      <c r="B1737" s="49">
        <v>26</v>
      </c>
      <c r="C1737" s="49">
        <v>10</v>
      </c>
      <c r="D1737" s="49">
        <v>16</v>
      </c>
      <c r="E1737" s="49">
        <v>0</v>
      </c>
    </row>
    <row r="1738" spans="1:5" x14ac:dyDescent="0.2">
      <c r="A1738" s="2" t="s">
        <v>393</v>
      </c>
      <c r="B1738" s="49">
        <v>6</v>
      </c>
      <c r="C1738" s="49">
        <v>4</v>
      </c>
      <c r="D1738" s="49">
        <v>2</v>
      </c>
      <c r="E1738" s="49">
        <v>0</v>
      </c>
    </row>
    <row r="1739" spans="1:5" x14ac:dyDescent="0.2">
      <c r="A1739" s="2" t="s">
        <v>474</v>
      </c>
      <c r="B1739" s="49">
        <v>10</v>
      </c>
      <c r="C1739" s="49">
        <v>5</v>
      </c>
      <c r="D1739" s="49">
        <v>5</v>
      </c>
      <c r="E1739" s="49">
        <v>0</v>
      </c>
    </row>
    <row r="1740" spans="1:5" x14ac:dyDescent="0.2">
      <c r="A1740" s="2" t="s">
        <v>394</v>
      </c>
      <c r="B1740" s="49">
        <v>6</v>
      </c>
      <c r="C1740" s="49">
        <v>3</v>
      </c>
      <c r="D1740" s="49">
        <v>3</v>
      </c>
      <c r="E1740" s="49">
        <v>0</v>
      </c>
    </row>
    <row r="1741" spans="1:5" x14ac:dyDescent="0.2">
      <c r="A1741" s="2" t="s">
        <v>395</v>
      </c>
      <c r="B1741" s="49">
        <v>1</v>
      </c>
      <c r="C1741" s="49">
        <v>1</v>
      </c>
      <c r="D1741" s="47"/>
      <c r="E1741" s="49">
        <v>0</v>
      </c>
    </row>
    <row r="1742" spans="1:5" x14ac:dyDescent="0.2">
      <c r="A1742" s="2" t="s">
        <v>456</v>
      </c>
      <c r="B1742" s="49">
        <v>3</v>
      </c>
      <c r="C1742" s="49">
        <v>2</v>
      </c>
      <c r="D1742" s="49">
        <v>1</v>
      </c>
      <c r="E1742" s="49">
        <v>0</v>
      </c>
    </row>
    <row r="1743" spans="1:5" x14ac:dyDescent="0.2">
      <c r="A1743" s="2" t="s">
        <v>396</v>
      </c>
      <c r="B1743" s="49">
        <v>1</v>
      </c>
      <c r="C1743" s="47"/>
      <c r="D1743" s="49">
        <v>1</v>
      </c>
      <c r="E1743" s="49">
        <v>0</v>
      </c>
    </row>
    <row r="1744" spans="1:5" x14ac:dyDescent="0.2">
      <c r="A1744" s="2" t="s">
        <v>397</v>
      </c>
      <c r="B1744" s="49">
        <v>7</v>
      </c>
      <c r="C1744" s="49">
        <v>3</v>
      </c>
      <c r="D1744" s="49">
        <v>4</v>
      </c>
      <c r="E1744" s="49">
        <v>0</v>
      </c>
    </row>
    <row r="1745" spans="1:5" x14ac:dyDescent="0.2">
      <c r="A1745" s="2" t="s">
        <v>457</v>
      </c>
      <c r="B1745" s="49">
        <v>7</v>
      </c>
      <c r="C1745" s="49">
        <v>3</v>
      </c>
      <c r="D1745" s="49">
        <v>4</v>
      </c>
      <c r="E1745" s="49">
        <v>0</v>
      </c>
    </row>
    <row r="1746" spans="1:5" x14ac:dyDescent="0.2">
      <c r="A1746" s="2" t="s">
        <v>428</v>
      </c>
      <c r="B1746" s="49">
        <v>10</v>
      </c>
      <c r="C1746" s="49">
        <v>5</v>
      </c>
      <c r="D1746" s="49">
        <v>5</v>
      </c>
      <c r="E1746" s="49">
        <v>0</v>
      </c>
    </row>
    <row r="1747" spans="1:5" x14ac:dyDescent="0.2">
      <c r="A1747" s="2" t="s">
        <v>429</v>
      </c>
      <c r="B1747" s="49">
        <v>7</v>
      </c>
      <c r="C1747" s="49">
        <v>3</v>
      </c>
      <c r="D1747" s="49">
        <v>4</v>
      </c>
      <c r="E1747" s="49">
        <v>0</v>
      </c>
    </row>
    <row r="1748" spans="1:5" x14ac:dyDescent="0.2">
      <c r="A1748" s="2" t="s">
        <v>398</v>
      </c>
      <c r="B1748" s="49">
        <v>2</v>
      </c>
      <c r="C1748" s="49">
        <v>1</v>
      </c>
      <c r="D1748" s="49">
        <v>1</v>
      </c>
      <c r="E1748" s="49">
        <v>0</v>
      </c>
    </row>
    <row r="1749" spans="1:5" x14ac:dyDescent="0.2">
      <c r="A1749" s="2" t="s">
        <v>780</v>
      </c>
      <c r="B1749" s="49">
        <v>8</v>
      </c>
      <c r="C1749" s="49">
        <v>3</v>
      </c>
      <c r="D1749" s="49">
        <v>5</v>
      </c>
      <c r="E1749" s="49">
        <v>0</v>
      </c>
    </row>
    <row r="1750" spans="1:5" x14ac:dyDescent="0.2">
      <c r="A1750" s="2" t="s">
        <v>639</v>
      </c>
      <c r="B1750" s="49">
        <v>8</v>
      </c>
      <c r="C1750" s="49">
        <v>3</v>
      </c>
      <c r="D1750" s="49">
        <v>5</v>
      </c>
      <c r="E1750" s="49">
        <v>0</v>
      </c>
    </row>
    <row r="1751" spans="1:5" x14ac:dyDescent="0.2">
      <c r="A1751" s="2" t="s">
        <v>721</v>
      </c>
      <c r="B1751" s="49">
        <v>8</v>
      </c>
      <c r="C1751" s="49">
        <v>3</v>
      </c>
      <c r="D1751" s="49">
        <v>5</v>
      </c>
      <c r="E1751" s="49">
        <v>0</v>
      </c>
    </row>
    <row r="1752" spans="1:5" x14ac:dyDescent="0.2">
      <c r="A1752" s="2" t="s">
        <v>781</v>
      </c>
      <c r="B1752" s="49">
        <v>1</v>
      </c>
      <c r="C1752" s="49">
        <v>1</v>
      </c>
      <c r="D1752" s="47"/>
      <c r="E1752" s="49">
        <v>0</v>
      </c>
    </row>
    <row r="1753" spans="1:5" x14ac:dyDescent="0.2">
      <c r="A1753" s="2" t="s">
        <v>640</v>
      </c>
      <c r="B1753" s="49">
        <v>1</v>
      </c>
      <c r="C1753" s="49">
        <v>1</v>
      </c>
      <c r="D1753" s="47"/>
      <c r="E1753" s="49">
        <v>0</v>
      </c>
    </row>
    <row r="1754" spans="1:5" x14ac:dyDescent="0.2">
      <c r="A1754" s="2" t="s">
        <v>722</v>
      </c>
      <c r="B1754" s="49">
        <v>1</v>
      </c>
      <c r="C1754" s="49">
        <v>1</v>
      </c>
      <c r="D1754" s="47"/>
      <c r="E1754" s="49">
        <v>0</v>
      </c>
    </row>
    <row r="1755" spans="1:5" x14ac:dyDescent="0.2">
      <c r="A1755" s="2" t="s">
        <v>782</v>
      </c>
      <c r="B1755" s="49">
        <v>6</v>
      </c>
      <c r="C1755" s="49">
        <v>5</v>
      </c>
      <c r="D1755" s="49">
        <v>1</v>
      </c>
      <c r="E1755" s="49">
        <v>0</v>
      </c>
    </row>
    <row r="1756" spans="1:5" x14ac:dyDescent="0.2">
      <c r="A1756" s="2" t="s">
        <v>641</v>
      </c>
      <c r="B1756" s="49">
        <v>6</v>
      </c>
      <c r="C1756" s="49">
        <v>5</v>
      </c>
      <c r="D1756" s="49">
        <v>1</v>
      </c>
      <c r="E1756" s="49">
        <v>0</v>
      </c>
    </row>
    <row r="1757" spans="1:5" x14ac:dyDescent="0.2">
      <c r="A1757" s="2" t="s">
        <v>723</v>
      </c>
      <c r="B1757" s="49">
        <v>6</v>
      </c>
      <c r="C1757" s="49">
        <v>5</v>
      </c>
      <c r="D1757" s="49">
        <v>1</v>
      </c>
      <c r="E1757" s="49">
        <v>0</v>
      </c>
    </row>
    <row r="1758" spans="1:5" x14ac:dyDescent="0.2">
      <c r="A1758" s="2" t="s">
        <v>642</v>
      </c>
      <c r="B1758" s="49">
        <v>5</v>
      </c>
      <c r="C1758" s="49">
        <v>3</v>
      </c>
      <c r="D1758" s="49">
        <v>2</v>
      </c>
      <c r="E1758" s="49">
        <v>0</v>
      </c>
    </row>
    <row r="1759" spans="1:5" x14ac:dyDescent="0.2">
      <c r="A1759" s="2" t="s">
        <v>783</v>
      </c>
      <c r="B1759" s="49">
        <v>231</v>
      </c>
      <c r="C1759" s="49">
        <v>133</v>
      </c>
      <c r="D1759" s="49">
        <v>98</v>
      </c>
      <c r="E1759" s="49">
        <v>0</v>
      </c>
    </row>
    <row r="1760" spans="1:5" x14ac:dyDescent="0.2">
      <c r="A1760" s="2" t="s">
        <v>643</v>
      </c>
      <c r="B1760" s="49">
        <v>28</v>
      </c>
      <c r="C1760" s="49">
        <v>13</v>
      </c>
      <c r="D1760" s="49">
        <v>15</v>
      </c>
      <c r="E1760" s="49">
        <v>0</v>
      </c>
    </row>
    <row r="1761" spans="1:5" x14ac:dyDescent="0.2">
      <c r="A1761" s="2" t="s">
        <v>644</v>
      </c>
      <c r="B1761" s="49">
        <v>180</v>
      </c>
      <c r="C1761" s="49">
        <v>110</v>
      </c>
      <c r="D1761" s="49">
        <v>70</v>
      </c>
      <c r="E1761" s="49">
        <v>0</v>
      </c>
    </row>
    <row r="1762" spans="1:5" x14ac:dyDescent="0.2">
      <c r="A1762" s="2" t="s">
        <v>752</v>
      </c>
      <c r="B1762" s="49">
        <v>192</v>
      </c>
      <c r="C1762" s="49">
        <v>116</v>
      </c>
      <c r="D1762" s="49">
        <v>76</v>
      </c>
      <c r="E1762" s="49">
        <v>0</v>
      </c>
    </row>
    <row r="1763" spans="1:5" x14ac:dyDescent="0.2">
      <c r="A1763" s="2" t="s">
        <v>645</v>
      </c>
      <c r="B1763" s="49">
        <v>15</v>
      </c>
      <c r="C1763" s="49">
        <v>4</v>
      </c>
      <c r="D1763" s="49">
        <v>11</v>
      </c>
      <c r="E1763" s="49">
        <v>0</v>
      </c>
    </row>
    <row r="1764" spans="1:5" x14ac:dyDescent="0.2">
      <c r="A1764" s="2" t="s">
        <v>646</v>
      </c>
      <c r="B1764" s="49">
        <v>19</v>
      </c>
      <c r="C1764" s="49">
        <v>11</v>
      </c>
      <c r="D1764" s="49">
        <v>8</v>
      </c>
      <c r="E1764" s="49">
        <v>0</v>
      </c>
    </row>
    <row r="1765" spans="1:5" x14ac:dyDescent="0.2">
      <c r="A1765" s="2" t="s">
        <v>753</v>
      </c>
      <c r="B1765" s="49">
        <v>28</v>
      </c>
      <c r="C1765" s="49">
        <v>13</v>
      </c>
      <c r="D1765" s="49">
        <v>15</v>
      </c>
      <c r="E1765" s="49">
        <v>0</v>
      </c>
    </row>
    <row r="1766" spans="1:5" x14ac:dyDescent="0.2">
      <c r="A1766" s="2" t="s">
        <v>724</v>
      </c>
      <c r="B1766" s="49">
        <v>210</v>
      </c>
      <c r="C1766" s="49">
        <v>127</v>
      </c>
      <c r="D1766" s="49">
        <v>83</v>
      </c>
      <c r="E1766" s="49">
        <v>0</v>
      </c>
    </row>
    <row r="1767" spans="1:5" x14ac:dyDescent="0.2">
      <c r="A1767" s="2" t="s">
        <v>725</v>
      </c>
      <c r="B1767" s="49">
        <v>43</v>
      </c>
      <c r="C1767" s="49">
        <v>17</v>
      </c>
      <c r="D1767" s="49">
        <v>26</v>
      </c>
      <c r="E1767" s="49">
        <v>0</v>
      </c>
    </row>
    <row r="1768" spans="1:5" x14ac:dyDescent="0.2">
      <c r="A1768" s="2" t="s">
        <v>647</v>
      </c>
      <c r="B1768" s="49">
        <v>8</v>
      </c>
      <c r="C1768" s="49">
        <v>3</v>
      </c>
      <c r="D1768" s="49">
        <v>5</v>
      </c>
      <c r="E1768" s="49">
        <v>0</v>
      </c>
    </row>
    <row r="1769" spans="1:5" x14ac:dyDescent="0.2">
      <c r="A1769" s="2" t="s">
        <v>648</v>
      </c>
      <c r="B1769" s="49">
        <v>1</v>
      </c>
      <c r="C1769" s="47"/>
      <c r="D1769" s="49">
        <v>1</v>
      </c>
      <c r="E1769" s="49">
        <v>0</v>
      </c>
    </row>
    <row r="1770" spans="1:5" x14ac:dyDescent="0.2">
      <c r="A1770" s="2" t="s">
        <v>784</v>
      </c>
      <c r="B1770" s="49">
        <v>77</v>
      </c>
      <c r="C1770" s="49">
        <v>42</v>
      </c>
      <c r="D1770" s="49">
        <v>35</v>
      </c>
      <c r="E1770" s="49">
        <v>0</v>
      </c>
    </row>
    <row r="1771" spans="1:5" x14ac:dyDescent="0.2">
      <c r="A1771" s="2" t="s">
        <v>649</v>
      </c>
      <c r="B1771" s="49">
        <v>22</v>
      </c>
      <c r="C1771" s="49">
        <v>8</v>
      </c>
      <c r="D1771" s="49">
        <v>14</v>
      </c>
      <c r="E1771" s="49">
        <v>0</v>
      </c>
    </row>
    <row r="1772" spans="1:5" x14ac:dyDescent="0.2">
      <c r="A1772" s="2" t="s">
        <v>650</v>
      </c>
      <c r="B1772" s="49">
        <v>44</v>
      </c>
      <c r="C1772" s="49">
        <v>30</v>
      </c>
      <c r="D1772" s="49">
        <v>14</v>
      </c>
      <c r="E1772" s="49">
        <v>0</v>
      </c>
    </row>
    <row r="1773" spans="1:5" x14ac:dyDescent="0.2">
      <c r="A1773" s="2" t="s">
        <v>754</v>
      </c>
      <c r="B1773" s="49">
        <v>51</v>
      </c>
      <c r="C1773" s="49">
        <v>32</v>
      </c>
      <c r="D1773" s="49">
        <v>19</v>
      </c>
      <c r="E1773" s="49">
        <v>0</v>
      </c>
    </row>
    <row r="1774" spans="1:5" x14ac:dyDescent="0.2">
      <c r="A1774" s="2" t="s">
        <v>651</v>
      </c>
      <c r="B1774" s="49">
        <v>4</v>
      </c>
      <c r="C1774" s="49">
        <v>2</v>
      </c>
      <c r="D1774" s="49">
        <v>2</v>
      </c>
      <c r="E1774" s="49">
        <v>0</v>
      </c>
    </row>
    <row r="1775" spans="1:5" x14ac:dyDescent="0.2">
      <c r="A1775" s="2" t="s">
        <v>652</v>
      </c>
      <c r="B1775" s="49">
        <v>20</v>
      </c>
      <c r="C1775" s="49">
        <v>6</v>
      </c>
      <c r="D1775" s="49">
        <v>14</v>
      </c>
      <c r="E1775" s="49">
        <v>0</v>
      </c>
    </row>
    <row r="1776" spans="1:5" x14ac:dyDescent="0.2">
      <c r="A1776" s="2" t="s">
        <v>755</v>
      </c>
      <c r="B1776" s="49">
        <v>25</v>
      </c>
      <c r="C1776" s="49">
        <v>10</v>
      </c>
      <c r="D1776" s="49">
        <v>15</v>
      </c>
      <c r="E1776" s="49">
        <v>0</v>
      </c>
    </row>
    <row r="1777" spans="1:5" x14ac:dyDescent="0.2">
      <c r="A1777" s="2" t="s">
        <v>726</v>
      </c>
      <c r="B1777" s="49">
        <v>71</v>
      </c>
      <c r="C1777" s="49">
        <v>38</v>
      </c>
      <c r="D1777" s="49">
        <v>33</v>
      </c>
      <c r="E1777" s="49">
        <v>0</v>
      </c>
    </row>
    <row r="1778" spans="1:5" x14ac:dyDescent="0.2">
      <c r="A1778" s="2" t="s">
        <v>727</v>
      </c>
      <c r="B1778" s="49">
        <v>26</v>
      </c>
      <c r="C1778" s="49">
        <v>10</v>
      </c>
      <c r="D1778" s="49">
        <v>16</v>
      </c>
      <c r="E1778" s="49">
        <v>0</v>
      </c>
    </row>
    <row r="1779" spans="1:5" x14ac:dyDescent="0.2">
      <c r="A1779" s="2" t="s">
        <v>653</v>
      </c>
      <c r="B1779" s="49">
        <v>6</v>
      </c>
      <c r="C1779" s="49">
        <v>2</v>
      </c>
      <c r="D1779" s="49">
        <v>4</v>
      </c>
      <c r="E1779" s="49">
        <v>0</v>
      </c>
    </row>
    <row r="1780" spans="1:5" x14ac:dyDescent="0.2">
      <c r="A1780" s="2" t="s">
        <v>600</v>
      </c>
      <c r="B1780" s="49">
        <v>8</v>
      </c>
      <c r="C1780" s="49">
        <v>3</v>
      </c>
      <c r="D1780" s="49">
        <v>5</v>
      </c>
      <c r="E1780" s="49">
        <v>0</v>
      </c>
    </row>
    <row r="1781" spans="1:5" x14ac:dyDescent="0.2">
      <c r="A1781" s="2" t="s">
        <v>634</v>
      </c>
      <c r="B1781" s="49">
        <v>882</v>
      </c>
      <c r="C1781" s="49">
        <v>432</v>
      </c>
      <c r="D1781" s="49">
        <v>450</v>
      </c>
      <c r="E1781" s="49">
        <v>0</v>
      </c>
    </row>
    <row r="1782" spans="1:5" x14ac:dyDescent="0.2">
      <c r="A1782" s="2" t="s">
        <v>601</v>
      </c>
      <c r="B1782" s="49">
        <v>117</v>
      </c>
      <c r="C1782" s="49">
        <v>35</v>
      </c>
      <c r="D1782" s="49">
        <v>82</v>
      </c>
      <c r="E1782" s="49">
        <v>0</v>
      </c>
    </row>
    <row r="1783" spans="1:5" x14ac:dyDescent="0.2">
      <c r="A1783" s="2" t="s">
        <v>602</v>
      </c>
      <c r="B1783" s="49">
        <v>646</v>
      </c>
      <c r="C1783" s="49">
        <v>352</v>
      </c>
      <c r="D1783" s="49">
        <v>294</v>
      </c>
      <c r="E1783" s="49">
        <v>0</v>
      </c>
    </row>
    <row r="1784" spans="1:5" x14ac:dyDescent="0.2">
      <c r="A1784" s="2" t="s">
        <v>628</v>
      </c>
      <c r="B1784" s="49">
        <v>703</v>
      </c>
      <c r="C1784" s="49">
        <v>373</v>
      </c>
      <c r="D1784" s="49">
        <v>330</v>
      </c>
      <c r="E1784" s="49">
        <v>0</v>
      </c>
    </row>
    <row r="1785" spans="1:5" x14ac:dyDescent="0.2">
      <c r="A1785" s="2" t="s">
        <v>603</v>
      </c>
      <c r="B1785" s="49">
        <v>71</v>
      </c>
      <c r="C1785" s="49">
        <v>34</v>
      </c>
      <c r="D1785" s="49">
        <v>37</v>
      </c>
      <c r="E1785" s="49">
        <v>0</v>
      </c>
    </row>
    <row r="1786" spans="1:5" x14ac:dyDescent="0.2">
      <c r="A1786" s="2" t="s">
        <v>604</v>
      </c>
      <c r="B1786" s="49">
        <v>106</v>
      </c>
      <c r="C1786" s="49">
        <v>32</v>
      </c>
      <c r="D1786" s="49">
        <v>74</v>
      </c>
      <c r="E1786" s="49">
        <v>0</v>
      </c>
    </row>
    <row r="1787" spans="1:5" x14ac:dyDescent="0.2">
      <c r="A1787" s="2" t="s">
        <v>629</v>
      </c>
      <c r="B1787" s="49">
        <v>136</v>
      </c>
      <c r="C1787" s="49">
        <v>43</v>
      </c>
      <c r="D1787" s="49">
        <v>93</v>
      </c>
      <c r="E1787" s="49">
        <v>0</v>
      </c>
    </row>
    <row r="1788" spans="1:5" x14ac:dyDescent="0.2">
      <c r="A1788" s="2" t="s">
        <v>620</v>
      </c>
      <c r="B1788" s="49">
        <v>800</v>
      </c>
      <c r="C1788" s="49">
        <v>401</v>
      </c>
      <c r="D1788" s="49">
        <v>399</v>
      </c>
      <c r="E1788" s="49">
        <v>0</v>
      </c>
    </row>
    <row r="1789" spans="1:5" x14ac:dyDescent="0.2">
      <c r="A1789" s="2" t="s">
        <v>621</v>
      </c>
      <c r="B1789" s="49">
        <v>188</v>
      </c>
      <c r="C1789" s="49">
        <v>69</v>
      </c>
      <c r="D1789" s="49">
        <v>119</v>
      </c>
      <c r="E1789" s="49">
        <v>0</v>
      </c>
    </row>
    <row r="1790" spans="1:5" x14ac:dyDescent="0.2">
      <c r="A1790" s="2" t="s">
        <v>605</v>
      </c>
      <c r="B1790" s="49">
        <v>50</v>
      </c>
      <c r="C1790" s="49">
        <v>18</v>
      </c>
      <c r="D1790" s="49">
        <v>32</v>
      </c>
      <c r="E1790" s="49">
        <v>0</v>
      </c>
    </row>
    <row r="1791" spans="1:5" x14ac:dyDescent="0.2">
      <c r="A1791" s="2" t="s">
        <v>654</v>
      </c>
      <c r="B1791" s="49">
        <v>1</v>
      </c>
      <c r="C1791" s="49">
        <v>1</v>
      </c>
      <c r="D1791" s="47"/>
      <c r="E1791" s="49">
        <v>0</v>
      </c>
    </row>
    <row r="1792" spans="1:5" x14ac:dyDescent="0.2">
      <c r="A1792" s="2" t="s">
        <v>785</v>
      </c>
      <c r="B1792" s="49">
        <v>230</v>
      </c>
      <c r="C1792" s="49">
        <v>103</v>
      </c>
      <c r="D1792" s="49">
        <v>127</v>
      </c>
      <c r="E1792" s="49">
        <v>0</v>
      </c>
    </row>
    <row r="1793" spans="1:5" x14ac:dyDescent="0.2">
      <c r="A1793" s="2" t="s">
        <v>655</v>
      </c>
      <c r="B1793" s="49">
        <v>41</v>
      </c>
      <c r="C1793" s="49">
        <v>11</v>
      </c>
      <c r="D1793" s="49">
        <v>30</v>
      </c>
      <c r="E1793" s="49">
        <v>0</v>
      </c>
    </row>
    <row r="1794" spans="1:5" x14ac:dyDescent="0.2">
      <c r="A1794" s="2" t="s">
        <v>656</v>
      </c>
      <c r="B1794" s="49">
        <v>158</v>
      </c>
      <c r="C1794" s="49">
        <v>76</v>
      </c>
      <c r="D1794" s="49">
        <v>82</v>
      </c>
      <c r="E1794" s="49">
        <v>0</v>
      </c>
    </row>
    <row r="1795" spans="1:5" x14ac:dyDescent="0.2">
      <c r="A1795" s="2" t="s">
        <v>756</v>
      </c>
      <c r="B1795" s="49">
        <v>172</v>
      </c>
      <c r="C1795" s="49">
        <v>83</v>
      </c>
      <c r="D1795" s="49">
        <v>89</v>
      </c>
      <c r="E1795" s="49">
        <v>0</v>
      </c>
    </row>
    <row r="1796" spans="1:5" x14ac:dyDescent="0.2">
      <c r="A1796" s="2" t="s">
        <v>657</v>
      </c>
      <c r="B1796" s="49">
        <v>14</v>
      </c>
      <c r="C1796" s="49">
        <v>8</v>
      </c>
      <c r="D1796" s="49">
        <v>6</v>
      </c>
      <c r="E1796" s="49">
        <v>0</v>
      </c>
    </row>
    <row r="1797" spans="1:5" x14ac:dyDescent="0.2">
      <c r="A1797" s="2" t="s">
        <v>658</v>
      </c>
      <c r="B1797" s="49">
        <v>45</v>
      </c>
      <c r="C1797" s="49">
        <v>12</v>
      </c>
      <c r="D1797" s="49">
        <v>33</v>
      </c>
      <c r="E1797" s="49">
        <v>0</v>
      </c>
    </row>
    <row r="1798" spans="1:5" x14ac:dyDescent="0.2">
      <c r="A1798" s="2" t="s">
        <v>757</v>
      </c>
      <c r="B1798" s="49">
        <v>48</v>
      </c>
      <c r="C1798" s="49">
        <v>13</v>
      </c>
      <c r="D1798" s="49">
        <v>35</v>
      </c>
      <c r="E1798" s="49">
        <v>0</v>
      </c>
    </row>
    <row r="1799" spans="1:5" x14ac:dyDescent="0.2">
      <c r="A1799" s="2" t="s">
        <v>728</v>
      </c>
      <c r="B1799" s="49">
        <v>214</v>
      </c>
      <c r="C1799" s="49">
        <v>95</v>
      </c>
      <c r="D1799" s="49">
        <v>119</v>
      </c>
      <c r="E1799" s="49">
        <v>0</v>
      </c>
    </row>
    <row r="1800" spans="1:5" x14ac:dyDescent="0.2">
      <c r="A1800" s="2" t="s">
        <v>729</v>
      </c>
      <c r="B1800" s="49">
        <v>55</v>
      </c>
      <c r="C1800" s="49">
        <v>19</v>
      </c>
      <c r="D1800" s="49">
        <v>36</v>
      </c>
      <c r="E1800" s="49">
        <v>0</v>
      </c>
    </row>
    <row r="1801" spans="1:5" x14ac:dyDescent="0.2">
      <c r="A1801" s="2" t="s">
        <v>659</v>
      </c>
      <c r="B1801" s="49">
        <v>13</v>
      </c>
      <c r="C1801" s="49">
        <v>6</v>
      </c>
      <c r="D1801" s="49">
        <v>7</v>
      </c>
      <c r="E1801" s="49">
        <v>0</v>
      </c>
    </row>
    <row r="1802" spans="1:5" x14ac:dyDescent="0.2">
      <c r="A1802" s="2" t="s">
        <v>660</v>
      </c>
      <c r="B1802" s="49">
        <v>13</v>
      </c>
      <c r="C1802" s="49">
        <v>5</v>
      </c>
      <c r="D1802" s="49">
        <v>8</v>
      </c>
      <c r="E1802" s="49">
        <v>0</v>
      </c>
    </row>
    <row r="1803" spans="1:5" x14ac:dyDescent="0.2">
      <c r="A1803" s="2" t="s">
        <v>786</v>
      </c>
      <c r="B1803" s="49">
        <v>874</v>
      </c>
      <c r="C1803" s="49">
        <v>472</v>
      </c>
      <c r="D1803" s="49">
        <v>402</v>
      </c>
      <c r="E1803" s="49">
        <v>0</v>
      </c>
    </row>
    <row r="1804" spans="1:5" x14ac:dyDescent="0.2">
      <c r="A1804" s="2" t="s">
        <v>661</v>
      </c>
      <c r="B1804" s="49">
        <v>46</v>
      </c>
      <c r="C1804" s="49">
        <v>16</v>
      </c>
      <c r="D1804" s="49">
        <v>30</v>
      </c>
      <c r="E1804" s="49">
        <v>0</v>
      </c>
    </row>
    <row r="1805" spans="1:5" x14ac:dyDescent="0.2">
      <c r="A1805" s="2" t="s">
        <v>662</v>
      </c>
      <c r="B1805" s="49">
        <v>677</v>
      </c>
      <c r="C1805" s="49">
        <v>391</v>
      </c>
      <c r="D1805" s="49">
        <v>286</v>
      </c>
      <c r="E1805" s="49">
        <v>0</v>
      </c>
    </row>
    <row r="1806" spans="1:5" x14ac:dyDescent="0.2">
      <c r="A1806" s="2" t="s">
        <v>758</v>
      </c>
      <c r="B1806" s="49">
        <v>719</v>
      </c>
      <c r="C1806" s="49">
        <v>410</v>
      </c>
      <c r="D1806" s="49">
        <v>309</v>
      </c>
      <c r="E1806" s="49">
        <v>0</v>
      </c>
    </row>
    <row r="1807" spans="1:5" x14ac:dyDescent="0.2">
      <c r="A1807" s="2" t="s">
        <v>663</v>
      </c>
      <c r="B1807" s="49">
        <v>135</v>
      </c>
      <c r="C1807" s="49">
        <v>57</v>
      </c>
      <c r="D1807" s="49">
        <v>78</v>
      </c>
      <c r="E1807" s="49">
        <v>0</v>
      </c>
    </row>
    <row r="1808" spans="1:5" x14ac:dyDescent="0.2">
      <c r="A1808" s="2" t="s">
        <v>664</v>
      </c>
      <c r="B1808" s="49">
        <v>49</v>
      </c>
      <c r="C1808" s="49">
        <v>13</v>
      </c>
      <c r="D1808" s="49">
        <v>36</v>
      </c>
      <c r="E1808" s="49">
        <v>0</v>
      </c>
    </row>
    <row r="1809" spans="1:5" x14ac:dyDescent="0.2">
      <c r="A1809" s="2" t="s">
        <v>759</v>
      </c>
      <c r="B1809" s="49">
        <v>70</v>
      </c>
      <c r="C1809" s="49">
        <v>21</v>
      </c>
      <c r="D1809" s="49">
        <v>49</v>
      </c>
      <c r="E1809" s="49">
        <v>0</v>
      </c>
    </row>
    <row r="1810" spans="1:5" x14ac:dyDescent="0.2">
      <c r="A1810" s="2" t="s">
        <v>730</v>
      </c>
      <c r="B1810" s="49">
        <v>763</v>
      </c>
      <c r="C1810" s="49">
        <v>422</v>
      </c>
      <c r="D1810" s="49">
        <v>341</v>
      </c>
      <c r="E1810" s="49">
        <v>0</v>
      </c>
    </row>
    <row r="1811" spans="1:5" x14ac:dyDescent="0.2">
      <c r="A1811" s="2" t="s">
        <v>731</v>
      </c>
      <c r="B1811" s="49">
        <v>181</v>
      </c>
      <c r="C1811" s="49">
        <v>73</v>
      </c>
      <c r="D1811" s="49">
        <v>108</v>
      </c>
      <c r="E1811" s="49">
        <v>0</v>
      </c>
    </row>
    <row r="1812" spans="1:5" x14ac:dyDescent="0.2">
      <c r="A1812" s="2" t="s">
        <v>665</v>
      </c>
      <c r="B1812" s="49">
        <v>30</v>
      </c>
      <c r="C1812" s="49">
        <v>15</v>
      </c>
      <c r="D1812" s="49">
        <v>15</v>
      </c>
      <c r="E1812" s="49">
        <v>0</v>
      </c>
    </row>
    <row r="1813" spans="1:5" x14ac:dyDescent="0.2">
      <c r="A1813" s="2" t="s">
        <v>666</v>
      </c>
      <c r="B1813" s="49">
        <v>2</v>
      </c>
      <c r="C1813" s="49">
        <v>1</v>
      </c>
      <c r="D1813" s="49">
        <v>1</v>
      </c>
      <c r="E1813" s="49">
        <v>0</v>
      </c>
    </row>
    <row r="1814" spans="1:5" x14ac:dyDescent="0.2">
      <c r="A1814" s="2" t="s">
        <v>787</v>
      </c>
      <c r="B1814" s="49">
        <v>237</v>
      </c>
      <c r="C1814" s="49">
        <v>132</v>
      </c>
      <c r="D1814" s="49">
        <v>105</v>
      </c>
      <c r="E1814" s="49">
        <v>0</v>
      </c>
    </row>
    <row r="1815" spans="1:5" x14ac:dyDescent="0.2">
      <c r="A1815" s="2" t="s">
        <v>667</v>
      </c>
      <c r="B1815" s="49">
        <v>82</v>
      </c>
      <c r="C1815" s="49">
        <v>37</v>
      </c>
      <c r="D1815" s="49">
        <v>45</v>
      </c>
      <c r="E1815" s="49">
        <v>0</v>
      </c>
    </row>
    <row r="1816" spans="1:5" x14ac:dyDescent="0.2">
      <c r="A1816" s="2" t="s">
        <v>668</v>
      </c>
      <c r="B1816" s="49">
        <v>125</v>
      </c>
      <c r="C1816" s="49">
        <v>81</v>
      </c>
      <c r="D1816" s="49">
        <v>44</v>
      </c>
      <c r="E1816" s="49">
        <v>0</v>
      </c>
    </row>
    <row r="1817" spans="1:5" x14ac:dyDescent="0.2">
      <c r="A1817" s="2" t="s">
        <v>760</v>
      </c>
      <c r="B1817" s="49">
        <v>141</v>
      </c>
      <c r="C1817" s="49">
        <v>86</v>
      </c>
      <c r="D1817" s="49">
        <v>55</v>
      </c>
      <c r="E1817" s="49">
        <v>0</v>
      </c>
    </row>
    <row r="1818" spans="1:5" x14ac:dyDescent="0.2">
      <c r="A1818" s="2" t="s">
        <v>669</v>
      </c>
      <c r="B1818" s="49">
        <v>21</v>
      </c>
      <c r="C1818" s="49">
        <v>12</v>
      </c>
      <c r="D1818" s="49">
        <v>9</v>
      </c>
      <c r="E1818" s="49">
        <v>0</v>
      </c>
    </row>
    <row r="1819" spans="1:5" x14ac:dyDescent="0.2">
      <c r="A1819" s="2" t="s">
        <v>670</v>
      </c>
      <c r="B1819" s="49">
        <v>75</v>
      </c>
      <c r="C1819" s="49">
        <v>34</v>
      </c>
      <c r="D1819" s="49">
        <v>41</v>
      </c>
      <c r="E1819" s="49">
        <v>0</v>
      </c>
    </row>
    <row r="1820" spans="1:5" x14ac:dyDescent="0.2">
      <c r="A1820" s="2" t="s">
        <v>761</v>
      </c>
      <c r="B1820" s="49">
        <v>86</v>
      </c>
      <c r="C1820" s="49">
        <v>39</v>
      </c>
      <c r="D1820" s="49">
        <v>47</v>
      </c>
      <c r="E1820" s="49">
        <v>0</v>
      </c>
    </row>
    <row r="1821" spans="1:5" x14ac:dyDescent="0.2">
      <c r="A1821" s="2" t="s">
        <v>732</v>
      </c>
      <c r="B1821" s="49">
        <v>213</v>
      </c>
      <c r="C1821" s="49">
        <v>118</v>
      </c>
      <c r="D1821" s="49">
        <v>95</v>
      </c>
      <c r="E1821" s="49">
        <v>0</v>
      </c>
    </row>
    <row r="1822" spans="1:5" x14ac:dyDescent="0.2">
      <c r="A1822" s="2" t="s">
        <v>733</v>
      </c>
      <c r="B1822" s="49">
        <v>97</v>
      </c>
      <c r="C1822" s="49">
        <v>47</v>
      </c>
      <c r="D1822" s="49">
        <v>50</v>
      </c>
      <c r="E1822" s="49">
        <v>0</v>
      </c>
    </row>
    <row r="1823" spans="1:5" x14ac:dyDescent="0.2">
      <c r="A1823" s="2" t="s">
        <v>671</v>
      </c>
      <c r="B1823" s="49">
        <v>15</v>
      </c>
      <c r="C1823" s="49">
        <v>5</v>
      </c>
      <c r="D1823" s="49">
        <v>10</v>
      </c>
      <c r="E1823" s="49">
        <v>0</v>
      </c>
    </row>
    <row r="1824" spans="1:5" x14ac:dyDescent="0.2">
      <c r="A1824" s="2" t="s">
        <v>672</v>
      </c>
      <c r="B1824" s="49">
        <v>8</v>
      </c>
      <c r="C1824" s="49">
        <v>4</v>
      </c>
      <c r="D1824" s="49">
        <v>4</v>
      </c>
      <c r="E1824" s="49">
        <v>0</v>
      </c>
    </row>
    <row r="1825" spans="1:5" x14ac:dyDescent="0.2">
      <c r="A1825" s="2" t="s">
        <v>788</v>
      </c>
      <c r="B1825" s="49">
        <v>361</v>
      </c>
      <c r="C1825" s="49">
        <v>193</v>
      </c>
      <c r="D1825" s="49">
        <v>168</v>
      </c>
      <c r="E1825" s="49">
        <v>0</v>
      </c>
    </row>
    <row r="1826" spans="1:5" x14ac:dyDescent="0.2">
      <c r="A1826" s="2" t="s">
        <v>673</v>
      </c>
      <c r="B1826" s="49">
        <v>26</v>
      </c>
      <c r="C1826" s="49">
        <v>3</v>
      </c>
      <c r="D1826" s="49">
        <v>23</v>
      </c>
      <c r="E1826" s="49">
        <v>0</v>
      </c>
    </row>
    <row r="1827" spans="1:5" x14ac:dyDescent="0.2">
      <c r="A1827" s="2" t="s">
        <v>674</v>
      </c>
      <c r="B1827" s="49">
        <v>295</v>
      </c>
      <c r="C1827" s="49">
        <v>164</v>
      </c>
      <c r="D1827" s="49">
        <v>131</v>
      </c>
      <c r="E1827" s="49">
        <v>0</v>
      </c>
    </row>
    <row r="1828" spans="1:5" x14ac:dyDescent="0.2">
      <c r="A1828" s="2" t="s">
        <v>762</v>
      </c>
      <c r="B1828" s="49">
        <v>320</v>
      </c>
      <c r="C1828" s="49">
        <v>181</v>
      </c>
      <c r="D1828" s="49">
        <v>139</v>
      </c>
      <c r="E1828" s="49">
        <v>0</v>
      </c>
    </row>
    <row r="1829" spans="1:5" x14ac:dyDescent="0.2">
      <c r="A1829" s="2" t="s">
        <v>675</v>
      </c>
      <c r="B1829" s="49">
        <v>21</v>
      </c>
      <c r="C1829" s="49">
        <v>12</v>
      </c>
      <c r="D1829" s="49">
        <v>9</v>
      </c>
      <c r="E1829" s="49">
        <v>0</v>
      </c>
    </row>
    <row r="1830" spans="1:5" x14ac:dyDescent="0.2">
      <c r="A1830" s="2" t="s">
        <v>676</v>
      </c>
      <c r="B1830" s="49">
        <v>9</v>
      </c>
      <c r="C1830" s="49">
        <v>1</v>
      </c>
      <c r="D1830" s="49">
        <v>8</v>
      </c>
      <c r="E1830" s="49">
        <v>0</v>
      </c>
    </row>
    <row r="1831" spans="1:5" x14ac:dyDescent="0.2">
      <c r="A1831" s="2" t="s">
        <v>763</v>
      </c>
      <c r="B1831" s="49">
        <v>30</v>
      </c>
      <c r="C1831" s="49">
        <v>3</v>
      </c>
      <c r="D1831" s="49">
        <v>27</v>
      </c>
      <c r="E1831" s="49">
        <v>0</v>
      </c>
    </row>
    <row r="1832" spans="1:5" x14ac:dyDescent="0.2">
      <c r="A1832" s="2" t="s">
        <v>734</v>
      </c>
      <c r="B1832" s="49">
        <v>324</v>
      </c>
      <c r="C1832" s="49">
        <v>182</v>
      </c>
      <c r="D1832" s="49">
        <v>142</v>
      </c>
      <c r="E1832" s="49">
        <v>0</v>
      </c>
    </row>
    <row r="1833" spans="1:5" x14ac:dyDescent="0.2">
      <c r="A1833" s="2" t="s">
        <v>735</v>
      </c>
      <c r="B1833" s="49">
        <v>47</v>
      </c>
      <c r="C1833" s="49">
        <v>15</v>
      </c>
      <c r="D1833" s="49">
        <v>32</v>
      </c>
      <c r="E1833" s="49">
        <v>0</v>
      </c>
    </row>
    <row r="1834" spans="1:5" x14ac:dyDescent="0.2">
      <c r="A1834" s="2" t="s">
        <v>677</v>
      </c>
      <c r="B1834" s="49">
        <v>18</v>
      </c>
      <c r="C1834" s="49">
        <v>14</v>
      </c>
      <c r="D1834" s="49">
        <v>4</v>
      </c>
      <c r="E1834" s="49">
        <v>0</v>
      </c>
    </row>
    <row r="1835" spans="1:5" x14ac:dyDescent="0.2">
      <c r="A1835" s="2" t="s">
        <v>606</v>
      </c>
      <c r="B1835" s="49">
        <v>20</v>
      </c>
      <c r="C1835" s="49">
        <v>10</v>
      </c>
      <c r="D1835" s="49">
        <v>10</v>
      </c>
      <c r="E1835" s="49">
        <v>0</v>
      </c>
    </row>
    <row r="1836" spans="1:5" x14ac:dyDescent="0.2">
      <c r="A1836" s="2" t="s">
        <v>635</v>
      </c>
      <c r="B1836" s="49">
        <v>987</v>
      </c>
      <c r="C1836" s="49">
        <v>507</v>
      </c>
      <c r="D1836" s="49">
        <v>480</v>
      </c>
      <c r="E1836" s="49">
        <v>0</v>
      </c>
    </row>
    <row r="1837" spans="1:5" x14ac:dyDescent="0.2">
      <c r="A1837" s="2" t="s">
        <v>607</v>
      </c>
      <c r="B1837" s="49">
        <v>222</v>
      </c>
      <c r="C1837" s="49">
        <v>84</v>
      </c>
      <c r="D1837" s="49">
        <v>138</v>
      </c>
      <c r="E1837" s="49">
        <v>0</v>
      </c>
    </row>
    <row r="1838" spans="1:5" x14ac:dyDescent="0.2">
      <c r="A1838" s="2" t="s">
        <v>608</v>
      </c>
      <c r="B1838" s="49">
        <v>573</v>
      </c>
      <c r="C1838" s="49">
        <v>338</v>
      </c>
      <c r="D1838" s="49">
        <v>235</v>
      </c>
      <c r="E1838" s="49">
        <v>0</v>
      </c>
    </row>
    <row r="1839" spans="1:5" x14ac:dyDescent="0.2">
      <c r="A1839" s="2" t="s">
        <v>630</v>
      </c>
      <c r="B1839" s="49">
        <v>644</v>
      </c>
      <c r="C1839" s="49">
        <v>359</v>
      </c>
      <c r="D1839" s="49">
        <v>285</v>
      </c>
      <c r="E1839" s="49">
        <v>0</v>
      </c>
    </row>
    <row r="1840" spans="1:5" x14ac:dyDescent="0.2">
      <c r="A1840" s="2" t="s">
        <v>609</v>
      </c>
      <c r="B1840" s="49">
        <v>153</v>
      </c>
      <c r="C1840" s="49">
        <v>77</v>
      </c>
      <c r="D1840" s="49">
        <v>76</v>
      </c>
      <c r="E1840" s="49">
        <v>0</v>
      </c>
    </row>
    <row r="1841" spans="1:5" x14ac:dyDescent="0.2">
      <c r="A1841" s="2" t="s">
        <v>610</v>
      </c>
      <c r="B1841" s="49">
        <v>216</v>
      </c>
      <c r="C1841" s="49">
        <v>83</v>
      </c>
      <c r="D1841" s="49">
        <v>133</v>
      </c>
      <c r="E1841" s="49">
        <v>0</v>
      </c>
    </row>
    <row r="1842" spans="1:5" x14ac:dyDescent="0.2">
      <c r="A1842" s="2" t="s">
        <v>631</v>
      </c>
      <c r="B1842" s="49">
        <v>238</v>
      </c>
      <c r="C1842" s="49">
        <v>91</v>
      </c>
      <c r="D1842" s="49">
        <v>147</v>
      </c>
      <c r="E1842" s="49">
        <v>0</v>
      </c>
    </row>
    <row r="1843" spans="1:5" x14ac:dyDescent="0.2">
      <c r="A1843" s="2" t="s">
        <v>622</v>
      </c>
      <c r="B1843" s="49">
        <v>845</v>
      </c>
      <c r="C1843" s="49">
        <v>437</v>
      </c>
      <c r="D1843" s="49">
        <v>408</v>
      </c>
      <c r="E1843" s="49">
        <v>0</v>
      </c>
    </row>
    <row r="1844" spans="1:5" x14ac:dyDescent="0.2">
      <c r="A1844" s="2" t="s">
        <v>623</v>
      </c>
      <c r="B1844" s="49">
        <v>366</v>
      </c>
      <c r="C1844" s="49">
        <v>156</v>
      </c>
      <c r="D1844" s="49">
        <v>210</v>
      </c>
      <c r="E1844" s="49">
        <v>0</v>
      </c>
    </row>
    <row r="1845" spans="1:5" x14ac:dyDescent="0.2">
      <c r="A1845" s="2" t="s">
        <v>611</v>
      </c>
      <c r="B1845" s="49">
        <v>57</v>
      </c>
      <c r="C1845" s="49">
        <v>17</v>
      </c>
      <c r="D1845" s="49">
        <v>40</v>
      </c>
      <c r="E1845" s="49">
        <v>0</v>
      </c>
    </row>
    <row r="1846" spans="1:5" x14ac:dyDescent="0.2">
      <c r="A1846" s="2" t="s">
        <v>678</v>
      </c>
      <c r="B1846" s="49">
        <v>8</v>
      </c>
      <c r="C1846" s="49">
        <v>6</v>
      </c>
      <c r="D1846" s="49">
        <v>2</v>
      </c>
      <c r="E1846" s="49">
        <v>0</v>
      </c>
    </row>
    <row r="1847" spans="1:5" x14ac:dyDescent="0.2">
      <c r="A1847" s="2" t="s">
        <v>789</v>
      </c>
      <c r="B1847" s="49">
        <v>355</v>
      </c>
      <c r="C1847" s="49">
        <v>187</v>
      </c>
      <c r="D1847" s="49">
        <v>168</v>
      </c>
      <c r="E1847" s="49">
        <v>0</v>
      </c>
    </row>
    <row r="1848" spans="1:5" x14ac:dyDescent="0.2">
      <c r="A1848" s="2" t="s">
        <v>679</v>
      </c>
      <c r="B1848" s="49">
        <v>72</v>
      </c>
      <c r="C1848" s="49">
        <v>20</v>
      </c>
      <c r="D1848" s="49">
        <v>52</v>
      </c>
      <c r="E1848" s="49">
        <v>0</v>
      </c>
    </row>
    <row r="1849" spans="1:5" x14ac:dyDescent="0.2">
      <c r="A1849" s="2" t="s">
        <v>680</v>
      </c>
      <c r="B1849" s="49">
        <v>242</v>
      </c>
      <c r="C1849" s="49">
        <v>141</v>
      </c>
      <c r="D1849" s="49">
        <v>101</v>
      </c>
      <c r="E1849" s="49">
        <v>0</v>
      </c>
    </row>
    <row r="1850" spans="1:5" x14ac:dyDescent="0.2">
      <c r="A1850" s="2" t="s">
        <v>764</v>
      </c>
      <c r="B1850" s="49">
        <v>260</v>
      </c>
      <c r="C1850" s="49">
        <v>148</v>
      </c>
      <c r="D1850" s="49">
        <v>112</v>
      </c>
      <c r="E1850" s="49">
        <v>0</v>
      </c>
    </row>
    <row r="1851" spans="1:5" x14ac:dyDescent="0.2">
      <c r="A1851" s="2" t="s">
        <v>681</v>
      </c>
      <c r="B1851" s="49">
        <v>30</v>
      </c>
      <c r="C1851" s="49">
        <v>21</v>
      </c>
      <c r="D1851" s="49">
        <v>9</v>
      </c>
      <c r="E1851" s="49">
        <v>0</v>
      </c>
    </row>
    <row r="1852" spans="1:5" x14ac:dyDescent="0.2">
      <c r="A1852" s="2" t="s">
        <v>682</v>
      </c>
      <c r="B1852" s="49">
        <v>72</v>
      </c>
      <c r="C1852" s="49">
        <v>21</v>
      </c>
      <c r="D1852" s="49">
        <v>51</v>
      </c>
      <c r="E1852" s="49">
        <v>0</v>
      </c>
    </row>
    <row r="1853" spans="1:5" x14ac:dyDescent="0.2">
      <c r="A1853" s="2" t="s">
        <v>765</v>
      </c>
      <c r="B1853" s="49">
        <v>77</v>
      </c>
      <c r="C1853" s="49">
        <v>22</v>
      </c>
      <c r="D1853" s="49">
        <v>55</v>
      </c>
      <c r="E1853" s="49">
        <v>0</v>
      </c>
    </row>
    <row r="1854" spans="1:5" x14ac:dyDescent="0.2">
      <c r="A1854" s="2" t="s">
        <v>736</v>
      </c>
      <c r="B1854" s="49">
        <v>325</v>
      </c>
      <c r="C1854" s="49">
        <v>168</v>
      </c>
      <c r="D1854" s="49">
        <v>157</v>
      </c>
      <c r="E1854" s="49">
        <v>0</v>
      </c>
    </row>
    <row r="1855" spans="1:5" x14ac:dyDescent="0.2">
      <c r="A1855" s="2" t="s">
        <v>737</v>
      </c>
      <c r="B1855" s="49">
        <v>101</v>
      </c>
      <c r="C1855" s="49">
        <v>40</v>
      </c>
      <c r="D1855" s="49">
        <v>61</v>
      </c>
      <c r="E1855" s="49">
        <v>0</v>
      </c>
    </row>
    <row r="1856" spans="1:5" x14ac:dyDescent="0.2">
      <c r="A1856" s="2" t="s">
        <v>683</v>
      </c>
      <c r="B1856" s="49">
        <v>14</v>
      </c>
      <c r="C1856" s="49">
        <v>5</v>
      </c>
      <c r="D1856" s="49">
        <v>9</v>
      </c>
      <c r="E1856" s="49">
        <v>0</v>
      </c>
    </row>
    <row r="1857" spans="1:5" x14ac:dyDescent="0.2">
      <c r="A1857" s="2" t="s">
        <v>636</v>
      </c>
      <c r="B1857" s="49">
        <v>15</v>
      </c>
      <c r="C1857" s="49">
        <v>9</v>
      </c>
      <c r="D1857" s="49">
        <v>6</v>
      </c>
      <c r="E1857" s="49">
        <v>0</v>
      </c>
    </row>
    <row r="1858" spans="1:5" x14ac:dyDescent="0.2">
      <c r="A1858" s="2" t="s">
        <v>612</v>
      </c>
      <c r="B1858" s="49">
        <v>15</v>
      </c>
      <c r="C1858" s="49">
        <v>9</v>
      </c>
      <c r="D1858" s="49">
        <v>6</v>
      </c>
      <c r="E1858" s="49">
        <v>0</v>
      </c>
    </row>
    <row r="1859" spans="1:5" x14ac:dyDescent="0.2">
      <c r="A1859" s="2" t="s">
        <v>624</v>
      </c>
      <c r="B1859" s="49">
        <v>15</v>
      </c>
      <c r="C1859" s="49">
        <v>9</v>
      </c>
      <c r="D1859" s="49">
        <v>6</v>
      </c>
      <c r="E1859" s="49">
        <v>0</v>
      </c>
    </row>
    <row r="1860" spans="1:5" x14ac:dyDescent="0.2">
      <c r="A1860" s="2" t="s">
        <v>797</v>
      </c>
      <c r="B1860" s="49">
        <v>59</v>
      </c>
      <c r="C1860" s="49">
        <v>29</v>
      </c>
      <c r="D1860" s="49">
        <v>30</v>
      </c>
      <c r="E1860" s="49">
        <v>0</v>
      </c>
    </row>
    <row r="1861" spans="1:5" x14ac:dyDescent="0.2">
      <c r="A1861" s="2" t="s">
        <v>807</v>
      </c>
      <c r="B1861" s="49">
        <v>3454</v>
      </c>
      <c r="C1861" s="49">
        <v>1802</v>
      </c>
      <c r="D1861" s="49">
        <v>1652</v>
      </c>
      <c r="E1861" s="49">
        <v>0</v>
      </c>
    </row>
    <row r="1862" spans="1:5" x14ac:dyDescent="0.2">
      <c r="A1862" s="2" t="s">
        <v>798</v>
      </c>
      <c r="B1862" s="49">
        <v>466</v>
      </c>
      <c r="C1862" s="49">
        <v>161</v>
      </c>
      <c r="D1862" s="49">
        <v>305</v>
      </c>
      <c r="E1862" s="49">
        <v>0</v>
      </c>
    </row>
    <row r="1863" spans="1:5" x14ac:dyDescent="0.2">
      <c r="A1863" s="2" t="s">
        <v>799</v>
      </c>
      <c r="B1863" s="49">
        <v>2456</v>
      </c>
      <c r="C1863" s="49">
        <v>1404</v>
      </c>
      <c r="D1863" s="49">
        <v>1052</v>
      </c>
      <c r="E1863" s="49">
        <v>0</v>
      </c>
    </row>
    <row r="1864" spans="1:5" x14ac:dyDescent="0.2">
      <c r="A1864" s="2" t="s">
        <v>805</v>
      </c>
      <c r="B1864" s="49">
        <v>2679</v>
      </c>
      <c r="C1864" s="49">
        <v>1496</v>
      </c>
      <c r="D1864" s="49">
        <v>1183</v>
      </c>
      <c r="E1864" s="49">
        <v>0</v>
      </c>
    </row>
    <row r="1865" spans="1:5" x14ac:dyDescent="0.2">
      <c r="A1865" s="2" t="s">
        <v>800</v>
      </c>
      <c r="B1865" s="49">
        <v>421</v>
      </c>
      <c r="C1865" s="49">
        <v>197</v>
      </c>
      <c r="D1865" s="49">
        <v>224</v>
      </c>
      <c r="E1865" s="49">
        <v>0</v>
      </c>
    </row>
    <row r="1866" spans="1:5" x14ac:dyDescent="0.2">
      <c r="A1866" s="2" t="s">
        <v>801</v>
      </c>
      <c r="B1866" s="49">
        <v>423</v>
      </c>
      <c r="C1866" s="49">
        <v>148</v>
      </c>
      <c r="D1866" s="49">
        <v>275</v>
      </c>
      <c r="E1866" s="49">
        <v>0</v>
      </c>
    </row>
    <row r="1867" spans="1:5" x14ac:dyDescent="0.2">
      <c r="A1867" s="2" t="s">
        <v>806</v>
      </c>
      <c r="B1867" s="49">
        <v>532</v>
      </c>
      <c r="C1867" s="49">
        <v>182</v>
      </c>
      <c r="D1867" s="49">
        <v>350</v>
      </c>
      <c r="E1867" s="49">
        <v>0</v>
      </c>
    </row>
    <row r="1868" spans="1:5" x14ac:dyDescent="0.2">
      <c r="A1868" s="2" t="s">
        <v>803</v>
      </c>
      <c r="B1868" s="49">
        <v>3060</v>
      </c>
      <c r="C1868" s="49">
        <v>1631</v>
      </c>
      <c r="D1868" s="49">
        <v>1429</v>
      </c>
      <c r="E1868" s="49">
        <v>0</v>
      </c>
    </row>
    <row r="1869" spans="1:5" x14ac:dyDescent="0.2">
      <c r="A1869" s="2" t="s">
        <v>804</v>
      </c>
      <c r="B1869" s="49">
        <v>877</v>
      </c>
      <c r="C1869" s="49">
        <v>353</v>
      </c>
      <c r="D1869" s="49">
        <v>524</v>
      </c>
      <c r="E1869" s="49">
        <v>0</v>
      </c>
    </row>
    <row r="1870" spans="1:5" x14ac:dyDescent="0.2">
      <c r="A1870" s="2" t="s">
        <v>802</v>
      </c>
      <c r="B1870" s="49">
        <v>179</v>
      </c>
      <c r="C1870" s="49">
        <v>72</v>
      </c>
      <c r="D1870" s="49">
        <v>107</v>
      </c>
      <c r="E1870" s="49">
        <v>0</v>
      </c>
    </row>
    <row r="1871" spans="1:5" x14ac:dyDescent="0.2">
      <c r="A1871" s="2" t="s">
        <v>790</v>
      </c>
      <c r="B1871" s="49">
        <v>18</v>
      </c>
      <c r="C1871" s="49">
        <v>11</v>
      </c>
      <c r="D1871" s="49">
        <v>7</v>
      </c>
      <c r="E1871" s="49">
        <v>0</v>
      </c>
    </row>
    <row r="1872" spans="1:5" x14ac:dyDescent="0.2">
      <c r="A1872" s="2" t="s">
        <v>684</v>
      </c>
      <c r="B1872" s="49">
        <v>10</v>
      </c>
      <c r="C1872" s="49">
        <v>5</v>
      </c>
      <c r="D1872" s="49">
        <v>5</v>
      </c>
      <c r="E1872" s="49">
        <v>0</v>
      </c>
    </row>
    <row r="1873" spans="1:5" x14ac:dyDescent="0.2">
      <c r="A1873" s="2" t="s">
        <v>685</v>
      </c>
      <c r="B1873" s="49">
        <v>4</v>
      </c>
      <c r="C1873" s="49">
        <v>3</v>
      </c>
      <c r="D1873" s="49">
        <v>1</v>
      </c>
      <c r="E1873" s="49">
        <v>0</v>
      </c>
    </row>
    <row r="1874" spans="1:5" x14ac:dyDescent="0.2">
      <c r="A1874" s="2" t="s">
        <v>766</v>
      </c>
      <c r="B1874" s="49">
        <v>4</v>
      </c>
      <c r="C1874" s="49">
        <v>3</v>
      </c>
      <c r="D1874" s="49">
        <v>1</v>
      </c>
      <c r="E1874" s="49">
        <v>0</v>
      </c>
    </row>
    <row r="1875" spans="1:5" x14ac:dyDescent="0.2">
      <c r="A1875" s="2" t="s">
        <v>686</v>
      </c>
      <c r="B1875" s="49">
        <v>3</v>
      </c>
      <c r="C1875" s="49">
        <v>3</v>
      </c>
      <c r="D1875" s="47"/>
      <c r="E1875" s="49">
        <v>0</v>
      </c>
    </row>
    <row r="1876" spans="1:5" x14ac:dyDescent="0.2">
      <c r="A1876" s="2" t="s">
        <v>687</v>
      </c>
      <c r="B1876" s="49">
        <v>13</v>
      </c>
      <c r="C1876" s="49">
        <v>8</v>
      </c>
      <c r="D1876" s="49">
        <v>5</v>
      </c>
      <c r="E1876" s="49">
        <v>0</v>
      </c>
    </row>
    <row r="1877" spans="1:5" x14ac:dyDescent="0.2">
      <c r="A1877" s="2" t="s">
        <v>767</v>
      </c>
      <c r="B1877" s="49">
        <v>14</v>
      </c>
      <c r="C1877" s="49">
        <v>8</v>
      </c>
      <c r="D1877" s="49">
        <v>6</v>
      </c>
      <c r="E1877" s="49">
        <v>0</v>
      </c>
    </row>
    <row r="1878" spans="1:5" x14ac:dyDescent="0.2">
      <c r="A1878" s="2" t="s">
        <v>738</v>
      </c>
      <c r="B1878" s="49">
        <v>17</v>
      </c>
      <c r="C1878" s="49">
        <v>11</v>
      </c>
      <c r="D1878" s="49">
        <v>6</v>
      </c>
      <c r="E1878" s="49">
        <v>0</v>
      </c>
    </row>
    <row r="1879" spans="1:5" x14ac:dyDescent="0.2">
      <c r="A1879" s="2" t="s">
        <v>739</v>
      </c>
      <c r="B1879" s="49">
        <v>13</v>
      </c>
      <c r="C1879" s="49">
        <v>8</v>
      </c>
      <c r="D1879" s="49">
        <v>5</v>
      </c>
      <c r="E1879" s="49">
        <v>0</v>
      </c>
    </row>
    <row r="1880" spans="1:5" x14ac:dyDescent="0.2">
      <c r="A1880" s="2" t="s">
        <v>688</v>
      </c>
      <c r="B1880" s="49">
        <v>7</v>
      </c>
      <c r="C1880" s="49">
        <v>3</v>
      </c>
      <c r="D1880" s="49">
        <v>4</v>
      </c>
      <c r="E1880" s="49">
        <v>0</v>
      </c>
    </row>
    <row r="1881" spans="1:5" x14ac:dyDescent="0.2">
      <c r="A1881" s="2" t="s">
        <v>791</v>
      </c>
      <c r="B1881" s="49">
        <v>591</v>
      </c>
      <c r="C1881" s="49">
        <v>299</v>
      </c>
      <c r="D1881" s="49">
        <v>292</v>
      </c>
      <c r="E1881" s="49">
        <v>0</v>
      </c>
    </row>
    <row r="1882" spans="1:5" x14ac:dyDescent="0.2">
      <c r="A1882" s="2" t="s">
        <v>689</v>
      </c>
      <c r="B1882" s="49">
        <v>54</v>
      </c>
      <c r="C1882" s="49">
        <v>16</v>
      </c>
      <c r="D1882" s="49">
        <v>38</v>
      </c>
      <c r="E1882" s="49">
        <v>0</v>
      </c>
    </row>
    <row r="1883" spans="1:5" x14ac:dyDescent="0.2">
      <c r="A1883" s="2" t="s">
        <v>690</v>
      </c>
      <c r="B1883" s="49">
        <v>454</v>
      </c>
      <c r="C1883" s="49">
        <v>253</v>
      </c>
      <c r="D1883" s="49">
        <v>201</v>
      </c>
      <c r="E1883" s="49">
        <v>0</v>
      </c>
    </row>
    <row r="1884" spans="1:5" x14ac:dyDescent="0.2">
      <c r="A1884" s="2" t="s">
        <v>768</v>
      </c>
      <c r="B1884" s="49">
        <v>491</v>
      </c>
      <c r="C1884" s="49">
        <v>266</v>
      </c>
      <c r="D1884" s="49">
        <v>225</v>
      </c>
      <c r="E1884" s="49">
        <v>0</v>
      </c>
    </row>
    <row r="1885" spans="1:5" x14ac:dyDescent="0.2">
      <c r="A1885" s="2" t="s">
        <v>691</v>
      </c>
      <c r="B1885" s="49">
        <v>53</v>
      </c>
      <c r="C1885" s="49">
        <v>24</v>
      </c>
      <c r="D1885" s="49">
        <v>29</v>
      </c>
      <c r="E1885" s="49">
        <v>0</v>
      </c>
    </row>
    <row r="1886" spans="1:5" x14ac:dyDescent="0.2">
      <c r="A1886" s="2" t="s">
        <v>692</v>
      </c>
      <c r="B1886" s="49">
        <v>41</v>
      </c>
      <c r="C1886" s="49">
        <v>14</v>
      </c>
      <c r="D1886" s="49">
        <v>27</v>
      </c>
      <c r="E1886" s="49">
        <v>0</v>
      </c>
    </row>
    <row r="1887" spans="1:5" x14ac:dyDescent="0.2">
      <c r="A1887" s="2" t="s">
        <v>769</v>
      </c>
      <c r="B1887" s="49">
        <v>63</v>
      </c>
      <c r="C1887" s="49">
        <v>20</v>
      </c>
      <c r="D1887" s="49">
        <v>43</v>
      </c>
      <c r="E1887" s="49">
        <v>0</v>
      </c>
    </row>
    <row r="1888" spans="1:5" x14ac:dyDescent="0.2">
      <c r="A1888" s="2" t="s">
        <v>740</v>
      </c>
      <c r="B1888" s="49">
        <v>529</v>
      </c>
      <c r="C1888" s="49">
        <v>278</v>
      </c>
      <c r="D1888" s="49">
        <v>251</v>
      </c>
      <c r="E1888" s="49">
        <v>0</v>
      </c>
    </row>
    <row r="1889" spans="1:5" x14ac:dyDescent="0.2">
      <c r="A1889" s="2" t="s">
        <v>741</v>
      </c>
      <c r="B1889" s="49">
        <v>107</v>
      </c>
      <c r="C1889" s="49">
        <v>40</v>
      </c>
      <c r="D1889" s="49">
        <v>67</v>
      </c>
      <c r="E1889" s="49">
        <v>0</v>
      </c>
    </row>
    <row r="1890" spans="1:5" x14ac:dyDescent="0.2">
      <c r="A1890" s="2" t="s">
        <v>693</v>
      </c>
      <c r="B1890" s="49">
        <v>31</v>
      </c>
      <c r="C1890" s="49">
        <v>10</v>
      </c>
      <c r="D1890" s="49">
        <v>21</v>
      </c>
      <c r="E1890" s="49">
        <v>0</v>
      </c>
    </row>
    <row r="1891" spans="1:5" x14ac:dyDescent="0.2">
      <c r="A1891" s="2" t="s">
        <v>694</v>
      </c>
      <c r="B1891" s="49">
        <v>6</v>
      </c>
      <c r="C1891" s="49">
        <v>3</v>
      </c>
      <c r="D1891" s="49">
        <v>3</v>
      </c>
      <c r="E1891" s="49">
        <v>0</v>
      </c>
    </row>
    <row r="1892" spans="1:5" x14ac:dyDescent="0.2">
      <c r="A1892" s="2" t="s">
        <v>792</v>
      </c>
      <c r="B1892" s="49">
        <v>357</v>
      </c>
      <c r="C1892" s="49">
        <v>168</v>
      </c>
      <c r="D1892" s="49">
        <v>189</v>
      </c>
      <c r="E1892" s="49">
        <v>0</v>
      </c>
    </row>
    <row r="1893" spans="1:5" x14ac:dyDescent="0.2">
      <c r="A1893" s="2" t="s">
        <v>695</v>
      </c>
      <c r="B1893" s="49">
        <v>35</v>
      </c>
      <c r="C1893" s="49">
        <v>8</v>
      </c>
      <c r="D1893" s="49">
        <v>27</v>
      </c>
      <c r="E1893" s="49">
        <v>0</v>
      </c>
    </row>
    <row r="1894" spans="1:5" x14ac:dyDescent="0.2">
      <c r="A1894" s="2" t="s">
        <v>696</v>
      </c>
      <c r="B1894" s="49">
        <v>203</v>
      </c>
      <c r="C1894" s="49">
        <v>112</v>
      </c>
      <c r="D1894" s="49">
        <v>91</v>
      </c>
      <c r="E1894" s="49">
        <v>0</v>
      </c>
    </row>
    <row r="1895" spans="1:5" x14ac:dyDescent="0.2">
      <c r="A1895" s="2" t="s">
        <v>770</v>
      </c>
      <c r="B1895" s="49">
        <v>234</v>
      </c>
      <c r="C1895" s="49">
        <v>120</v>
      </c>
      <c r="D1895" s="49">
        <v>114</v>
      </c>
      <c r="E1895" s="49">
        <v>0</v>
      </c>
    </row>
    <row r="1896" spans="1:5" x14ac:dyDescent="0.2">
      <c r="A1896" s="2" t="s">
        <v>697</v>
      </c>
      <c r="B1896" s="49">
        <v>103</v>
      </c>
      <c r="C1896" s="49">
        <v>46</v>
      </c>
      <c r="D1896" s="49">
        <v>57</v>
      </c>
      <c r="E1896" s="49">
        <v>0</v>
      </c>
    </row>
    <row r="1897" spans="1:5" x14ac:dyDescent="0.2">
      <c r="A1897" s="2" t="s">
        <v>698</v>
      </c>
      <c r="B1897" s="49">
        <v>33</v>
      </c>
      <c r="C1897" s="49">
        <v>7</v>
      </c>
      <c r="D1897" s="49">
        <v>26</v>
      </c>
      <c r="E1897" s="49">
        <v>0</v>
      </c>
    </row>
    <row r="1898" spans="1:5" x14ac:dyDescent="0.2">
      <c r="A1898" s="2" t="s">
        <v>771</v>
      </c>
      <c r="B1898" s="49">
        <v>37</v>
      </c>
      <c r="C1898" s="49">
        <v>8</v>
      </c>
      <c r="D1898" s="49">
        <v>29</v>
      </c>
      <c r="E1898" s="49">
        <v>0</v>
      </c>
    </row>
    <row r="1899" spans="1:5" x14ac:dyDescent="0.2">
      <c r="A1899" s="2" t="s">
        <v>742</v>
      </c>
      <c r="B1899" s="49">
        <v>265</v>
      </c>
      <c r="C1899" s="49">
        <v>126</v>
      </c>
      <c r="D1899" s="49">
        <v>139</v>
      </c>
      <c r="E1899" s="49">
        <v>0</v>
      </c>
    </row>
    <row r="1900" spans="1:5" x14ac:dyDescent="0.2">
      <c r="A1900" s="2" t="s">
        <v>743</v>
      </c>
      <c r="B1900" s="49">
        <v>137</v>
      </c>
      <c r="C1900" s="49">
        <v>53</v>
      </c>
      <c r="D1900" s="49">
        <v>84</v>
      </c>
      <c r="E1900" s="49">
        <v>0</v>
      </c>
    </row>
    <row r="1901" spans="1:5" x14ac:dyDescent="0.2">
      <c r="A1901" s="2" t="s">
        <v>699</v>
      </c>
      <c r="B1901" s="49">
        <v>25</v>
      </c>
      <c r="C1901" s="49">
        <v>5</v>
      </c>
      <c r="D1901" s="49">
        <v>20</v>
      </c>
      <c r="E1901" s="49">
        <v>0</v>
      </c>
    </row>
    <row r="1902" spans="1:5" x14ac:dyDescent="0.2">
      <c r="A1902" s="2" t="s">
        <v>700</v>
      </c>
      <c r="B1902" s="49">
        <v>4</v>
      </c>
      <c r="C1902" s="49">
        <v>4</v>
      </c>
      <c r="D1902" s="47"/>
      <c r="E1902" s="49">
        <v>0</v>
      </c>
    </row>
    <row r="1903" spans="1:5" x14ac:dyDescent="0.2">
      <c r="A1903" s="2" t="s">
        <v>793</v>
      </c>
      <c r="B1903" s="49">
        <v>169</v>
      </c>
      <c r="C1903" s="49">
        <v>92</v>
      </c>
      <c r="D1903" s="49">
        <v>77</v>
      </c>
      <c r="E1903" s="49">
        <v>0</v>
      </c>
    </row>
    <row r="1904" spans="1:5" x14ac:dyDescent="0.2">
      <c r="A1904" s="2" t="s">
        <v>701</v>
      </c>
      <c r="B1904" s="49">
        <v>15</v>
      </c>
      <c r="C1904" s="49">
        <v>7</v>
      </c>
      <c r="D1904" s="49">
        <v>8</v>
      </c>
      <c r="E1904" s="49">
        <v>0</v>
      </c>
    </row>
    <row r="1905" spans="1:5" x14ac:dyDescent="0.2">
      <c r="A1905" s="2" t="s">
        <v>702</v>
      </c>
      <c r="B1905" s="49">
        <v>128</v>
      </c>
      <c r="C1905" s="49">
        <v>73</v>
      </c>
      <c r="D1905" s="49">
        <v>55</v>
      </c>
      <c r="E1905" s="49">
        <v>0</v>
      </c>
    </row>
    <row r="1906" spans="1:5" x14ac:dyDescent="0.2">
      <c r="A1906" s="2" t="s">
        <v>772</v>
      </c>
      <c r="B1906" s="49">
        <v>143</v>
      </c>
      <c r="C1906" s="49">
        <v>81</v>
      </c>
      <c r="D1906" s="49">
        <v>62</v>
      </c>
      <c r="E1906" s="49">
        <v>0</v>
      </c>
    </row>
    <row r="1907" spans="1:5" x14ac:dyDescent="0.2">
      <c r="A1907" s="2" t="s">
        <v>703</v>
      </c>
      <c r="B1907" s="49">
        <v>12</v>
      </c>
      <c r="C1907" s="49">
        <v>4</v>
      </c>
      <c r="D1907" s="49">
        <v>8</v>
      </c>
      <c r="E1907" s="49">
        <v>0</v>
      </c>
    </row>
    <row r="1908" spans="1:5" x14ac:dyDescent="0.2">
      <c r="A1908" s="2" t="s">
        <v>704</v>
      </c>
      <c r="B1908" s="49">
        <v>10</v>
      </c>
      <c r="C1908" s="49">
        <v>4</v>
      </c>
      <c r="D1908" s="49">
        <v>6</v>
      </c>
      <c r="E1908" s="49">
        <v>0</v>
      </c>
    </row>
    <row r="1909" spans="1:5" x14ac:dyDescent="0.2">
      <c r="A1909" s="2" t="s">
        <v>773</v>
      </c>
      <c r="B1909" s="49">
        <v>16</v>
      </c>
      <c r="C1909" s="49">
        <v>7</v>
      </c>
      <c r="D1909" s="49">
        <v>9</v>
      </c>
      <c r="E1909" s="49">
        <v>0</v>
      </c>
    </row>
    <row r="1910" spans="1:5" x14ac:dyDescent="0.2">
      <c r="A1910" s="2" t="s">
        <v>744</v>
      </c>
      <c r="B1910" s="49">
        <v>153</v>
      </c>
      <c r="C1910" s="49">
        <v>85</v>
      </c>
      <c r="D1910" s="49">
        <v>68</v>
      </c>
      <c r="E1910" s="49">
        <v>0</v>
      </c>
    </row>
    <row r="1911" spans="1:5" x14ac:dyDescent="0.2">
      <c r="A1911" s="2" t="s">
        <v>745</v>
      </c>
      <c r="B1911" s="49">
        <v>27</v>
      </c>
      <c r="C1911" s="49">
        <v>11</v>
      </c>
      <c r="D1911" s="49">
        <v>16</v>
      </c>
      <c r="E1911" s="49">
        <v>0</v>
      </c>
    </row>
    <row r="1912" spans="1:5" x14ac:dyDescent="0.2">
      <c r="A1912" s="2" t="s">
        <v>705</v>
      </c>
      <c r="B1912" s="49">
        <v>12</v>
      </c>
      <c r="C1912" s="49">
        <v>5</v>
      </c>
      <c r="D1912" s="49">
        <v>7</v>
      </c>
      <c r="E1912" s="49">
        <v>0</v>
      </c>
    </row>
    <row r="1913" spans="1:5" x14ac:dyDescent="0.2">
      <c r="A1913" s="2" t="s">
        <v>613</v>
      </c>
      <c r="B1913" s="49">
        <v>31</v>
      </c>
      <c r="C1913" s="49">
        <v>16</v>
      </c>
      <c r="D1913" s="49">
        <v>15</v>
      </c>
      <c r="E1913" s="49">
        <v>0</v>
      </c>
    </row>
    <row r="1914" spans="1:5" x14ac:dyDescent="0.2">
      <c r="A1914" s="2" t="s">
        <v>637</v>
      </c>
      <c r="B1914" s="49">
        <v>1627</v>
      </c>
      <c r="C1914" s="49">
        <v>887</v>
      </c>
      <c r="D1914" s="49">
        <v>740</v>
      </c>
      <c r="E1914" s="49">
        <v>0</v>
      </c>
    </row>
    <row r="1915" spans="1:5" x14ac:dyDescent="0.2">
      <c r="A1915" s="2" t="s">
        <v>614</v>
      </c>
      <c r="B1915" s="49">
        <v>127</v>
      </c>
      <c r="C1915" s="49">
        <v>42</v>
      </c>
      <c r="D1915" s="49">
        <v>85</v>
      </c>
      <c r="E1915" s="49">
        <v>0</v>
      </c>
    </row>
    <row r="1916" spans="1:5" x14ac:dyDescent="0.2">
      <c r="A1916" s="2" t="s">
        <v>615</v>
      </c>
      <c r="B1916" s="49">
        <v>1264</v>
      </c>
      <c r="C1916" s="49">
        <v>735</v>
      </c>
      <c r="D1916" s="49">
        <v>529</v>
      </c>
      <c r="E1916" s="49">
        <v>0</v>
      </c>
    </row>
    <row r="1917" spans="1:5" x14ac:dyDescent="0.2">
      <c r="A1917" s="2" t="s">
        <v>632</v>
      </c>
      <c r="B1917" s="49">
        <v>1361</v>
      </c>
      <c r="C1917" s="49">
        <v>785</v>
      </c>
      <c r="D1917" s="49">
        <v>576</v>
      </c>
      <c r="E1917" s="49">
        <v>0</v>
      </c>
    </row>
    <row r="1918" spans="1:5" x14ac:dyDescent="0.2">
      <c r="A1918" s="2" t="s">
        <v>616</v>
      </c>
      <c r="B1918" s="49">
        <v>192</v>
      </c>
      <c r="C1918" s="49">
        <v>81</v>
      </c>
      <c r="D1918" s="49">
        <v>111</v>
      </c>
      <c r="E1918" s="49">
        <v>0</v>
      </c>
    </row>
    <row r="1919" spans="1:5" x14ac:dyDescent="0.2">
      <c r="A1919" s="2" t="s">
        <v>617</v>
      </c>
      <c r="B1919" s="49">
        <v>101</v>
      </c>
      <c r="C1919" s="49">
        <v>33</v>
      </c>
      <c r="D1919" s="49">
        <v>68</v>
      </c>
      <c r="E1919" s="49">
        <v>0</v>
      </c>
    </row>
    <row r="1920" spans="1:5" x14ac:dyDescent="0.2">
      <c r="A1920" s="2" t="s">
        <v>633</v>
      </c>
      <c r="B1920" s="49">
        <v>159</v>
      </c>
      <c r="C1920" s="49">
        <v>48</v>
      </c>
      <c r="D1920" s="49">
        <v>111</v>
      </c>
      <c r="E1920" s="49">
        <v>0</v>
      </c>
    </row>
    <row r="1921" spans="1:5" x14ac:dyDescent="0.2">
      <c r="A1921" s="2" t="s">
        <v>625</v>
      </c>
      <c r="B1921" s="49">
        <v>1447</v>
      </c>
      <c r="C1921" s="49">
        <v>816</v>
      </c>
      <c r="D1921" s="49">
        <v>631</v>
      </c>
      <c r="E1921" s="49">
        <v>0</v>
      </c>
    </row>
    <row r="1922" spans="1:5" x14ac:dyDescent="0.2">
      <c r="A1922" s="2" t="s">
        <v>626</v>
      </c>
      <c r="B1922" s="49">
        <v>319</v>
      </c>
      <c r="C1922" s="49">
        <v>123</v>
      </c>
      <c r="D1922" s="49">
        <v>196</v>
      </c>
      <c r="E1922" s="49">
        <v>0</v>
      </c>
    </row>
    <row r="1923" spans="1:5" x14ac:dyDescent="0.2">
      <c r="A1923" s="2" t="s">
        <v>618</v>
      </c>
      <c r="B1923" s="49">
        <v>72</v>
      </c>
      <c r="C1923" s="49">
        <v>37</v>
      </c>
      <c r="D1923" s="49">
        <v>35</v>
      </c>
      <c r="E1923" s="49">
        <v>0</v>
      </c>
    </row>
    <row r="1924" spans="1:5" x14ac:dyDescent="0.2">
      <c r="A1924" s="2" t="s">
        <v>794</v>
      </c>
      <c r="B1924" s="49">
        <v>19</v>
      </c>
      <c r="C1924" s="49">
        <v>13</v>
      </c>
      <c r="D1924" s="49">
        <v>6</v>
      </c>
      <c r="E1924" s="49">
        <v>0</v>
      </c>
    </row>
    <row r="1925" spans="1:5" x14ac:dyDescent="0.2">
      <c r="A1925" s="2" t="s">
        <v>706</v>
      </c>
      <c r="B1925" s="49">
        <v>13</v>
      </c>
      <c r="C1925" s="49">
        <v>9</v>
      </c>
      <c r="D1925" s="49">
        <v>4</v>
      </c>
      <c r="E1925" s="49">
        <v>0</v>
      </c>
    </row>
    <row r="1926" spans="1:5" x14ac:dyDescent="0.2">
      <c r="A1926" s="2" t="s">
        <v>707</v>
      </c>
      <c r="B1926" s="49">
        <v>2</v>
      </c>
      <c r="C1926" s="49">
        <v>2</v>
      </c>
      <c r="D1926" s="47"/>
      <c r="E1926" s="49">
        <v>0</v>
      </c>
    </row>
    <row r="1927" spans="1:5" x14ac:dyDescent="0.2">
      <c r="A1927" s="2" t="s">
        <v>774</v>
      </c>
      <c r="B1927" s="49">
        <v>5</v>
      </c>
      <c r="C1927" s="49">
        <v>4</v>
      </c>
      <c r="D1927" s="49">
        <v>1</v>
      </c>
      <c r="E1927" s="49">
        <v>0</v>
      </c>
    </row>
    <row r="1928" spans="1:5" x14ac:dyDescent="0.2">
      <c r="A1928" s="2" t="s">
        <v>708</v>
      </c>
      <c r="B1928" s="49">
        <v>1</v>
      </c>
      <c r="C1928" s="47"/>
      <c r="D1928" s="49">
        <v>1</v>
      </c>
      <c r="E1928" s="49">
        <v>0</v>
      </c>
    </row>
    <row r="1929" spans="1:5" x14ac:dyDescent="0.2">
      <c r="A1929" s="2" t="s">
        <v>709</v>
      </c>
      <c r="B1929" s="49">
        <v>13</v>
      </c>
      <c r="C1929" s="49">
        <v>8</v>
      </c>
      <c r="D1929" s="49">
        <v>5</v>
      </c>
      <c r="E1929" s="49">
        <v>0</v>
      </c>
    </row>
    <row r="1930" spans="1:5" x14ac:dyDescent="0.2">
      <c r="A1930" s="2" t="s">
        <v>775</v>
      </c>
      <c r="B1930" s="49">
        <v>14</v>
      </c>
      <c r="C1930" s="49">
        <v>9</v>
      </c>
      <c r="D1930" s="49">
        <v>5</v>
      </c>
      <c r="E1930" s="49">
        <v>0</v>
      </c>
    </row>
    <row r="1931" spans="1:5" x14ac:dyDescent="0.2">
      <c r="A1931" s="2" t="s">
        <v>746</v>
      </c>
      <c r="B1931" s="49">
        <v>18</v>
      </c>
      <c r="C1931" s="49">
        <v>12</v>
      </c>
      <c r="D1931" s="49">
        <v>6</v>
      </c>
      <c r="E1931" s="49">
        <v>0</v>
      </c>
    </row>
    <row r="1932" spans="1:5" x14ac:dyDescent="0.2">
      <c r="A1932" s="2" t="s">
        <v>747</v>
      </c>
      <c r="B1932" s="49">
        <v>14</v>
      </c>
      <c r="C1932" s="49">
        <v>9</v>
      </c>
      <c r="D1932" s="49">
        <v>5</v>
      </c>
      <c r="E1932" s="49">
        <v>0</v>
      </c>
    </row>
    <row r="1933" spans="1:5" x14ac:dyDescent="0.2">
      <c r="A1933" s="2" t="s">
        <v>710</v>
      </c>
      <c r="B1933" s="49">
        <v>3</v>
      </c>
      <c r="C1933" s="49">
        <v>2</v>
      </c>
      <c r="D1933" s="49">
        <v>1</v>
      </c>
      <c r="E1933" s="49">
        <v>0</v>
      </c>
    </row>
    <row r="1934" spans="1:5" x14ac:dyDescent="0.2">
      <c r="A1934" s="2" t="s">
        <v>711</v>
      </c>
      <c r="B1934" s="49">
        <v>1</v>
      </c>
      <c r="C1934" s="47"/>
      <c r="D1934" s="49">
        <v>1</v>
      </c>
      <c r="E1934" s="49">
        <v>0</v>
      </c>
    </row>
    <row r="1935" spans="1:5" x14ac:dyDescent="0.2">
      <c r="A1935" s="2" t="s">
        <v>795</v>
      </c>
      <c r="B1935" s="49">
        <v>74</v>
      </c>
      <c r="C1935" s="49">
        <v>46</v>
      </c>
      <c r="D1935" s="49">
        <v>28</v>
      </c>
      <c r="E1935" s="49">
        <v>0</v>
      </c>
    </row>
    <row r="1936" spans="1:5" x14ac:dyDescent="0.2">
      <c r="A1936" s="2" t="s">
        <v>712</v>
      </c>
      <c r="B1936" s="49">
        <v>12</v>
      </c>
      <c r="C1936" s="49">
        <v>3</v>
      </c>
      <c r="D1936" s="49">
        <v>9</v>
      </c>
      <c r="E1936" s="49">
        <v>0</v>
      </c>
    </row>
    <row r="1937" spans="1:5" x14ac:dyDescent="0.2">
      <c r="A1937" s="2" t="s">
        <v>713</v>
      </c>
      <c r="B1937" s="49">
        <v>51</v>
      </c>
      <c r="C1937" s="49">
        <v>39</v>
      </c>
      <c r="D1937" s="49">
        <v>12</v>
      </c>
      <c r="E1937" s="49">
        <v>0</v>
      </c>
    </row>
    <row r="1938" spans="1:5" x14ac:dyDescent="0.2">
      <c r="A1938" s="2" t="s">
        <v>776</v>
      </c>
      <c r="B1938" s="49">
        <v>55</v>
      </c>
      <c r="C1938" s="49">
        <v>39</v>
      </c>
      <c r="D1938" s="49">
        <v>16</v>
      </c>
      <c r="E1938" s="49">
        <v>0</v>
      </c>
    </row>
    <row r="1939" spans="1:5" x14ac:dyDescent="0.2">
      <c r="A1939" s="2" t="s">
        <v>714</v>
      </c>
      <c r="B1939" s="49">
        <v>9</v>
      </c>
      <c r="C1939" s="49">
        <v>4</v>
      </c>
      <c r="D1939" s="49">
        <v>5</v>
      </c>
      <c r="E1939" s="49">
        <v>0</v>
      </c>
    </row>
    <row r="1940" spans="1:5" x14ac:dyDescent="0.2">
      <c r="A1940" s="2" t="s">
        <v>715</v>
      </c>
      <c r="B1940" s="49">
        <v>14</v>
      </c>
      <c r="C1940" s="49">
        <v>4</v>
      </c>
      <c r="D1940" s="49">
        <v>10</v>
      </c>
      <c r="E1940" s="49">
        <v>0</v>
      </c>
    </row>
    <row r="1941" spans="1:5" x14ac:dyDescent="0.2">
      <c r="A1941" s="2" t="s">
        <v>777</v>
      </c>
      <c r="B1941" s="49">
        <v>15</v>
      </c>
      <c r="C1941" s="49">
        <v>4</v>
      </c>
      <c r="D1941" s="49">
        <v>11</v>
      </c>
      <c r="E1941" s="49">
        <v>0</v>
      </c>
    </row>
    <row r="1942" spans="1:5" x14ac:dyDescent="0.2">
      <c r="A1942" s="2" t="s">
        <v>748</v>
      </c>
      <c r="B1942" s="49">
        <v>67</v>
      </c>
      <c r="C1942" s="49">
        <v>43</v>
      </c>
      <c r="D1942" s="49">
        <v>24</v>
      </c>
      <c r="E1942" s="49">
        <v>0</v>
      </c>
    </row>
    <row r="1943" spans="1:5" x14ac:dyDescent="0.2">
      <c r="A1943" s="2" t="s">
        <v>749</v>
      </c>
      <c r="B1943" s="49">
        <v>21</v>
      </c>
      <c r="C1943" s="49">
        <v>7</v>
      </c>
      <c r="D1943" s="49">
        <v>14</v>
      </c>
      <c r="E1943" s="49">
        <v>0</v>
      </c>
    </row>
    <row r="1944" spans="1:5" x14ac:dyDescent="0.2">
      <c r="A1944" s="2" t="s">
        <v>716</v>
      </c>
      <c r="B1944" s="49">
        <v>4</v>
      </c>
      <c r="C1944" s="47"/>
      <c r="D1944" s="49">
        <v>4</v>
      </c>
      <c r="E1944" s="49">
        <v>0</v>
      </c>
    </row>
    <row r="1945" spans="1:5" x14ac:dyDescent="0.2">
      <c r="A1945" s="2" t="s">
        <v>717</v>
      </c>
      <c r="B1945" s="49">
        <v>4</v>
      </c>
      <c r="C1945" s="47"/>
      <c r="D1945" s="49">
        <v>4</v>
      </c>
      <c r="E1945" s="49">
        <v>0</v>
      </c>
    </row>
    <row r="1946" spans="1:5" x14ac:dyDescent="0.2">
      <c r="A1946" s="2" t="s">
        <v>796</v>
      </c>
      <c r="B1946" s="49">
        <v>14</v>
      </c>
      <c r="C1946" s="49">
        <v>6</v>
      </c>
      <c r="D1946" s="49">
        <v>8</v>
      </c>
      <c r="E1946" s="49">
        <v>0</v>
      </c>
    </row>
    <row r="1947" spans="1:5" x14ac:dyDescent="0.2">
      <c r="A1947" s="2" t="s">
        <v>718</v>
      </c>
      <c r="B1947" s="49">
        <v>10</v>
      </c>
      <c r="C1947" s="49">
        <v>5</v>
      </c>
      <c r="D1947" s="49">
        <v>5</v>
      </c>
      <c r="E1947" s="49">
        <v>0</v>
      </c>
    </row>
    <row r="1948" spans="1:5" x14ac:dyDescent="0.2">
      <c r="A1948" s="2" t="s">
        <v>719</v>
      </c>
      <c r="B1948" s="49">
        <v>1</v>
      </c>
      <c r="C1948" s="49">
        <v>1</v>
      </c>
      <c r="D1948" s="47"/>
      <c r="E1948" s="49">
        <v>0</v>
      </c>
    </row>
    <row r="1949" spans="1:5" x14ac:dyDescent="0.2">
      <c r="A1949" s="2" t="s">
        <v>778</v>
      </c>
      <c r="B1949" s="49">
        <v>5</v>
      </c>
      <c r="C1949" s="49">
        <v>1</v>
      </c>
      <c r="D1949" s="49">
        <v>4</v>
      </c>
      <c r="E1949" s="49">
        <v>0</v>
      </c>
    </row>
    <row r="1950" spans="1:5" x14ac:dyDescent="0.2">
      <c r="A1950" s="2" t="s">
        <v>720</v>
      </c>
      <c r="B1950" s="49">
        <v>10</v>
      </c>
      <c r="C1950" s="49">
        <v>5</v>
      </c>
      <c r="D1950" s="49">
        <v>5</v>
      </c>
      <c r="E1950" s="49">
        <v>0</v>
      </c>
    </row>
    <row r="1951" spans="1:5" x14ac:dyDescent="0.2">
      <c r="A1951" s="2" t="s">
        <v>779</v>
      </c>
      <c r="B1951" s="49">
        <v>10</v>
      </c>
      <c r="C1951" s="49">
        <v>5</v>
      </c>
      <c r="D1951" s="49">
        <v>5</v>
      </c>
      <c r="E1951" s="49">
        <v>0</v>
      </c>
    </row>
    <row r="1952" spans="1:5" x14ac:dyDescent="0.2">
      <c r="A1952" s="2" t="s">
        <v>750</v>
      </c>
      <c r="B1952" s="49">
        <v>14</v>
      </c>
      <c r="C1952" s="49">
        <v>6</v>
      </c>
      <c r="D1952" s="49">
        <v>8</v>
      </c>
      <c r="E1952" s="49">
        <v>0</v>
      </c>
    </row>
    <row r="1953" spans="1:5" x14ac:dyDescent="0.2">
      <c r="A1953" s="2" t="s">
        <v>751</v>
      </c>
      <c r="B1953" s="49">
        <v>10</v>
      </c>
      <c r="C1953" s="49">
        <v>5</v>
      </c>
      <c r="D1953" s="49">
        <v>5</v>
      </c>
      <c r="E1953" s="49">
        <v>0</v>
      </c>
    </row>
    <row r="1954" spans="1:5" x14ac:dyDescent="0.2">
      <c r="A1954" s="2" t="s">
        <v>599</v>
      </c>
      <c r="B1954" s="49">
        <v>1</v>
      </c>
      <c r="C1954" s="47"/>
      <c r="D1954" s="47"/>
      <c r="E1954" s="49">
        <v>0</v>
      </c>
    </row>
    <row r="1955" spans="1:5" x14ac:dyDescent="0.2">
      <c r="A1955" s="2" t="s">
        <v>599</v>
      </c>
      <c r="B1955" s="49">
        <v>1</v>
      </c>
      <c r="C1955" s="47"/>
      <c r="D1955" s="47"/>
      <c r="E1955" s="49">
        <v>0</v>
      </c>
    </row>
    <row r="1956" spans="1:5" x14ac:dyDescent="0.2">
      <c r="A1956" s="2" t="s">
        <v>599</v>
      </c>
      <c r="B1956" s="49">
        <v>1</v>
      </c>
      <c r="C1956" s="47"/>
      <c r="D1956" s="47"/>
      <c r="E1956" s="49">
        <v>0</v>
      </c>
    </row>
    <row r="1957" spans="1:5" x14ac:dyDescent="0.2">
      <c r="A1957" s="2" t="s">
        <v>599</v>
      </c>
      <c r="B1957" s="49">
        <v>1</v>
      </c>
      <c r="C1957" s="47"/>
      <c r="D1957" s="47"/>
      <c r="E1957" s="49">
        <v>0</v>
      </c>
    </row>
    <row r="1958" spans="1:5" x14ac:dyDescent="0.2">
      <c r="A1958" s="2" t="s">
        <v>599</v>
      </c>
      <c r="B1958" s="49">
        <v>1</v>
      </c>
      <c r="C1958" s="47"/>
      <c r="D1958" s="47"/>
      <c r="E1958" s="49">
        <v>0</v>
      </c>
    </row>
    <row r="1959" spans="1:5" x14ac:dyDescent="0.2">
      <c r="A1959" s="2" t="s">
        <v>50</v>
      </c>
      <c r="B1959" s="49">
        <v>9</v>
      </c>
      <c r="C1959" s="49">
        <v>4</v>
      </c>
      <c r="D1959" s="49">
        <v>5</v>
      </c>
      <c r="E1959" s="49">
        <v>0</v>
      </c>
    </row>
    <row r="1960" spans="1:5" x14ac:dyDescent="0.2">
      <c r="A1960" s="2" t="s">
        <v>1680</v>
      </c>
      <c r="B1960" s="49">
        <v>9</v>
      </c>
      <c r="C1960" s="49">
        <v>4</v>
      </c>
      <c r="D1960" s="49">
        <v>5</v>
      </c>
      <c r="E1960" s="49">
        <v>0</v>
      </c>
    </row>
    <row r="1961" spans="1:5" x14ac:dyDescent="0.2">
      <c r="A1961" s="2" t="s">
        <v>1761</v>
      </c>
      <c r="B1961" s="49">
        <v>9</v>
      </c>
      <c r="C1961" s="49">
        <v>4</v>
      </c>
      <c r="D1961" s="49">
        <v>5</v>
      </c>
      <c r="E1961" s="49">
        <v>0</v>
      </c>
    </row>
    <row r="1962" spans="1:5" x14ac:dyDescent="0.2">
      <c r="A1962" s="2" t="s">
        <v>51</v>
      </c>
      <c r="B1962" s="49">
        <v>1</v>
      </c>
      <c r="C1962" s="49">
        <v>1</v>
      </c>
      <c r="D1962" s="47"/>
      <c r="E1962" s="49">
        <v>0</v>
      </c>
    </row>
    <row r="1963" spans="1:5" x14ac:dyDescent="0.2">
      <c r="A1963" s="2" t="s">
        <v>1681</v>
      </c>
      <c r="B1963" s="49">
        <v>1</v>
      </c>
      <c r="C1963" s="49">
        <v>1</v>
      </c>
      <c r="D1963" s="47"/>
      <c r="E1963" s="49">
        <v>0</v>
      </c>
    </row>
    <row r="1964" spans="1:5" x14ac:dyDescent="0.2">
      <c r="A1964" s="2" t="s">
        <v>1762</v>
      </c>
      <c r="B1964" s="49">
        <v>1</v>
      </c>
      <c r="C1964" s="49">
        <v>1</v>
      </c>
      <c r="D1964" s="47"/>
      <c r="E1964" s="49">
        <v>0</v>
      </c>
    </row>
    <row r="1965" spans="1:5" x14ac:dyDescent="0.2">
      <c r="A1965" s="2" t="s">
        <v>52</v>
      </c>
      <c r="B1965" s="49">
        <v>6</v>
      </c>
      <c r="C1965" s="49">
        <v>5</v>
      </c>
      <c r="D1965" s="49">
        <v>1</v>
      </c>
      <c r="E1965" s="49">
        <v>0</v>
      </c>
    </row>
    <row r="1966" spans="1:5" x14ac:dyDescent="0.2">
      <c r="A1966" s="2" t="s">
        <v>1682</v>
      </c>
      <c r="B1966" s="49">
        <v>6</v>
      </c>
      <c r="C1966" s="49">
        <v>5</v>
      </c>
      <c r="D1966" s="49">
        <v>1</v>
      </c>
      <c r="E1966" s="49">
        <v>0</v>
      </c>
    </row>
    <row r="1967" spans="1:5" x14ac:dyDescent="0.2">
      <c r="A1967" s="2" t="s">
        <v>1763</v>
      </c>
      <c r="B1967" s="49">
        <v>6</v>
      </c>
      <c r="C1967" s="49">
        <v>5</v>
      </c>
      <c r="D1967" s="49">
        <v>1</v>
      </c>
      <c r="E1967" s="49">
        <v>0</v>
      </c>
    </row>
    <row r="1968" spans="1:5" x14ac:dyDescent="0.2">
      <c r="A1968" s="2" t="s">
        <v>1683</v>
      </c>
      <c r="B1968" s="49">
        <v>2</v>
      </c>
      <c r="C1968" s="49">
        <v>1</v>
      </c>
      <c r="D1968" s="49">
        <v>1</v>
      </c>
      <c r="E1968" s="49">
        <v>0</v>
      </c>
    </row>
    <row r="1969" spans="1:5" x14ac:dyDescent="0.2">
      <c r="A1969" s="2" t="s">
        <v>53</v>
      </c>
      <c r="B1969" s="49">
        <v>241</v>
      </c>
      <c r="C1969" s="49">
        <v>131</v>
      </c>
      <c r="D1969" s="49">
        <v>110</v>
      </c>
      <c r="E1969" s="49">
        <v>0</v>
      </c>
    </row>
    <row r="1970" spans="1:5" x14ac:dyDescent="0.2">
      <c r="A1970" s="2" t="s">
        <v>1684</v>
      </c>
      <c r="B1970" s="49">
        <v>25</v>
      </c>
      <c r="C1970" s="49">
        <v>11</v>
      </c>
      <c r="D1970" s="49">
        <v>14</v>
      </c>
      <c r="E1970" s="49">
        <v>0</v>
      </c>
    </row>
    <row r="1971" spans="1:5" x14ac:dyDescent="0.2">
      <c r="A1971" s="2" t="s">
        <v>1685</v>
      </c>
      <c r="B1971" s="49">
        <v>190</v>
      </c>
      <c r="C1971" s="49">
        <v>112</v>
      </c>
      <c r="D1971" s="49">
        <v>78</v>
      </c>
      <c r="E1971" s="49">
        <v>0</v>
      </c>
    </row>
    <row r="1972" spans="1:5" x14ac:dyDescent="0.2">
      <c r="A1972" s="2" t="s">
        <v>22</v>
      </c>
      <c r="B1972" s="49">
        <v>204</v>
      </c>
      <c r="C1972" s="49">
        <v>115</v>
      </c>
      <c r="D1972" s="49">
        <v>89</v>
      </c>
      <c r="E1972" s="49">
        <v>0</v>
      </c>
    </row>
    <row r="1973" spans="1:5" x14ac:dyDescent="0.2">
      <c r="A1973" s="2" t="s">
        <v>1686</v>
      </c>
      <c r="B1973" s="49">
        <v>16</v>
      </c>
      <c r="C1973" s="49">
        <v>5</v>
      </c>
      <c r="D1973" s="49">
        <v>11</v>
      </c>
      <c r="E1973" s="49">
        <v>0</v>
      </c>
    </row>
    <row r="1974" spans="1:5" x14ac:dyDescent="0.2">
      <c r="A1974" s="2" t="s">
        <v>1687</v>
      </c>
      <c r="B1974" s="49">
        <v>18</v>
      </c>
      <c r="C1974" s="49">
        <v>10</v>
      </c>
      <c r="D1974" s="49">
        <v>8</v>
      </c>
      <c r="E1974" s="49">
        <v>0</v>
      </c>
    </row>
    <row r="1975" spans="1:5" x14ac:dyDescent="0.2">
      <c r="A1975" s="2" t="s">
        <v>23</v>
      </c>
      <c r="B1975" s="49">
        <v>25</v>
      </c>
      <c r="C1975" s="49">
        <v>11</v>
      </c>
      <c r="D1975" s="49">
        <v>14</v>
      </c>
      <c r="E1975" s="49">
        <v>0</v>
      </c>
    </row>
    <row r="1976" spans="1:5" x14ac:dyDescent="0.2">
      <c r="A1976" s="2" t="s">
        <v>1764</v>
      </c>
      <c r="B1976" s="49">
        <v>221</v>
      </c>
      <c r="C1976" s="49">
        <v>125</v>
      </c>
      <c r="D1976" s="49">
        <v>96</v>
      </c>
      <c r="E1976" s="49">
        <v>0</v>
      </c>
    </row>
    <row r="1977" spans="1:5" x14ac:dyDescent="0.2">
      <c r="A1977" s="2" t="s">
        <v>1765</v>
      </c>
      <c r="B1977" s="49">
        <v>41</v>
      </c>
      <c r="C1977" s="49">
        <v>16</v>
      </c>
      <c r="D1977" s="49">
        <v>25</v>
      </c>
      <c r="E1977" s="49">
        <v>0</v>
      </c>
    </row>
    <row r="1978" spans="1:5" x14ac:dyDescent="0.2">
      <c r="A1978" s="2" t="s">
        <v>1688</v>
      </c>
      <c r="B1978" s="49">
        <v>13</v>
      </c>
      <c r="C1978" s="49">
        <v>2</v>
      </c>
      <c r="D1978" s="49">
        <v>11</v>
      </c>
      <c r="E1978" s="49">
        <v>0</v>
      </c>
    </row>
    <row r="1979" spans="1:5" x14ac:dyDescent="0.2">
      <c r="A1979" s="2" t="s">
        <v>1689</v>
      </c>
      <c r="B1979" s="49">
        <v>1</v>
      </c>
      <c r="C1979" s="47"/>
      <c r="D1979" s="49">
        <v>1</v>
      </c>
      <c r="E1979" s="49">
        <v>0</v>
      </c>
    </row>
    <row r="1980" spans="1:5" x14ac:dyDescent="0.2">
      <c r="A1980" s="2" t="s">
        <v>54</v>
      </c>
      <c r="B1980" s="49">
        <v>77</v>
      </c>
      <c r="C1980" s="49">
        <v>38</v>
      </c>
      <c r="D1980" s="49">
        <v>39</v>
      </c>
      <c r="E1980" s="49">
        <v>0</v>
      </c>
    </row>
    <row r="1981" spans="1:5" x14ac:dyDescent="0.2">
      <c r="A1981" s="2" t="s">
        <v>1690</v>
      </c>
      <c r="B1981" s="49">
        <v>20</v>
      </c>
      <c r="C1981" s="49">
        <v>6</v>
      </c>
      <c r="D1981" s="49">
        <v>14</v>
      </c>
      <c r="E1981" s="49">
        <v>0</v>
      </c>
    </row>
    <row r="1982" spans="1:5" x14ac:dyDescent="0.2">
      <c r="A1982" s="2" t="s">
        <v>1691</v>
      </c>
      <c r="B1982" s="49">
        <v>44</v>
      </c>
      <c r="C1982" s="49">
        <v>29</v>
      </c>
      <c r="D1982" s="49">
        <v>15</v>
      </c>
      <c r="E1982" s="49">
        <v>0</v>
      </c>
    </row>
    <row r="1983" spans="1:5" x14ac:dyDescent="0.2">
      <c r="A1983" s="2" t="s">
        <v>24</v>
      </c>
      <c r="B1983" s="49">
        <v>54</v>
      </c>
      <c r="C1983" s="49">
        <v>31</v>
      </c>
      <c r="D1983" s="49">
        <v>23</v>
      </c>
      <c r="E1983" s="49">
        <v>0</v>
      </c>
    </row>
    <row r="1984" spans="1:5" x14ac:dyDescent="0.2">
      <c r="A1984" s="2" t="s">
        <v>1692</v>
      </c>
      <c r="B1984" s="49">
        <v>5</v>
      </c>
      <c r="C1984" s="49">
        <v>1</v>
      </c>
      <c r="D1984" s="49">
        <v>4</v>
      </c>
      <c r="E1984" s="49">
        <v>0</v>
      </c>
    </row>
    <row r="1985" spans="1:5" x14ac:dyDescent="0.2">
      <c r="A1985" s="2" t="s">
        <v>1693</v>
      </c>
      <c r="B1985" s="49">
        <v>22</v>
      </c>
      <c r="C1985" s="49">
        <v>7</v>
      </c>
      <c r="D1985" s="49">
        <v>15</v>
      </c>
      <c r="E1985" s="49">
        <v>0</v>
      </c>
    </row>
    <row r="1986" spans="1:5" x14ac:dyDescent="0.2">
      <c r="A1986" s="2" t="s">
        <v>25</v>
      </c>
      <c r="B1986" s="49">
        <v>23</v>
      </c>
      <c r="C1986" s="49">
        <v>7</v>
      </c>
      <c r="D1986" s="49">
        <v>16</v>
      </c>
      <c r="E1986" s="49">
        <v>0</v>
      </c>
    </row>
    <row r="1987" spans="1:5" x14ac:dyDescent="0.2">
      <c r="A1987" s="2" t="s">
        <v>1766</v>
      </c>
      <c r="B1987" s="49">
        <v>75</v>
      </c>
      <c r="C1987" s="49">
        <v>38</v>
      </c>
      <c r="D1987" s="49">
        <v>37</v>
      </c>
      <c r="E1987" s="49">
        <v>0</v>
      </c>
    </row>
    <row r="1988" spans="1:5" x14ac:dyDescent="0.2">
      <c r="A1988" s="2" t="s">
        <v>1767</v>
      </c>
      <c r="B1988" s="49">
        <v>24</v>
      </c>
      <c r="C1988" s="49">
        <v>7</v>
      </c>
      <c r="D1988" s="49">
        <v>17</v>
      </c>
      <c r="E1988" s="49">
        <v>0</v>
      </c>
    </row>
    <row r="1989" spans="1:5" x14ac:dyDescent="0.2">
      <c r="A1989" s="2" t="s">
        <v>1694</v>
      </c>
      <c r="B1989" s="49">
        <v>9</v>
      </c>
      <c r="C1989" s="49">
        <v>2</v>
      </c>
      <c r="D1989" s="49">
        <v>7</v>
      </c>
      <c r="E1989" s="49">
        <v>0</v>
      </c>
    </row>
    <row r="1990" spans="1:5" x14ac:dyDescent="0.2">
      <c r="A1990" s="2" t="s">
        <v>1644</v>
      </c>
      <c r="B1990" s="49">
        <v>9</v>
      </c>
      <c r="C1990" s="49">
        <v>4</v>
      </c>
      <c r="D1990" s="49">
        <v>5</v>
      </c>
      <c r="E1990" s="49">
        <v>0</v>
      </c>
    </row>
    <row r="1991" spans="1:5" x14ac:dyDescent="0.2">
      <c r="A1991" s="2" t="s">
        <v>1676</v>
      </c>
      <c r="B1991" s="49">
        <v>931</v>
      </c>
      <c r="C1991" s="49">
        <v>453</v>
      </c>
      <c r="D1991" s="49">
        <v>478</v>
      </c>
      <c r="E1991" s="49">
        <v>0</v>
      </c>
    </row>
    <row r="1992" spans="1:5" x14ac:dyDescent="0.2">
      <c r="A1992" s="2" t="s">
        <v>1645</v>
      </c>
      <c r="B1992" s="49">
        <v>112</v>
      </c>
      <c r="C1992" s="49">
        <v>33</v>
      </c>
      <c r="D1992" s="49">
        <v>79</v>
      </c>
      <c r="E1992" s="49">
        <v>0</v>
      </c>
    </row>
    <row r="1993" spans="1:5" x14ac:dyDescent="0.2">
      <c r="A1993" s="2" t="s">
        <v>1646</v>
      </c>
      <c r="B1993" s="49">
        <v>696</v>
      </c>
      <c r="C1993" s="49">
        <v>366</v>
      </c>
      <c r="D1993" s="49">
        <v>330</v>
      </c>
      <c r="E1993" s="49">
        <v>0</v>
      </c>
    </row>
    <row r="1994" spans="1:5" x14ac:dyDescent="0.2">
      <c r="A1994" s="2" t="s">
        <v>1670</v>
      </c>
      <c r="B1994" s="49">
        <v>750</v>
      </c>
      <c r="C1994" s="49">
        <v>390</v>
      </c>
      <c r="D1994" s="49">
        <v>360</v>
      </c>
      <c r="E1994" s="49">
        <v>0</v>
      </c>
    </row>
    <row r="1995" spans="1:5" x14ac:dyDescent="0.2">
      <c r="A1995" s="2" t="s">
        <v>1647</v>
      </c>
      <c r="B1995" s="49">
        <v>72</v>
      </c>
      <c r="C1995" s="49">
        <v>34</v>
      </c>
      <c r="D1995" s="49">
        <v>38</v>
      </c>
      <c r="E1995" s="49">
        <v>0</v>
      </c>
    </row>
    <row r="1996" spans="1:5" x14ac:dyDescent="0.2">
      <c r="A1996" s="2" t="s">
        <v>1648</v>
      </c>
      <c r="B1996" s="49">
        <v>119</v>
      </c>
      <c r="C1996" s="49">
        <v>34</v>
      </c>
      <c r="D1996" s="49">
        <v>85</v>
      </c>
      <c r="E1996" s="49">
        <v>0</v>
      </c>
    </row>
    <row r="1997" spans="1:5" x14ac:dyDescent="0.2">
      <c r="A1997" s="2" t="s">
        <v>1671</v>
      </c>
      <c r="B1997" s="49">
        <v>140</v>
      </c>
      <c r="C1997" s="49">
        <v>42</v>
      </c>
      <c r="D1997" s="49">
        <v>98</v>
      </c>
      <c r="E1997" s="49">
        <v>0</v>
      </c>
    </row>
    <row r="1998" spans="1:5" x14ac:dyDescent="0.2">
      <c r="A1998" s="2" t="s">
        <v>1663</v>
      </c>
      <c r="B1998" s="49">
        <v>863</v>
      </c>
      <c r="C1998" s="49">
        <v>422</v>
      </c>
      <c r="D1998" s="49">
        <v>441</v>
      </c>
      <c r="E1998" s="49">
        <v>0</v>
      </c>
    </row>
    <row r="1999" spans="1:5" x14ac:dyDescent="0.2">
      <c r="A1999" s="2" t="s">
        <v>1664</v>
      </c>
      <c r="B1999" s="49">
        <v>182</v>
      </c>
      <c r="C1999" s="49">
        <v>67</v>
      </c>
      <c r="D1999" s="49">
        <v>115</v>
      </c>
      <c r="E1999" s="49">
        <v>0</v>
      </c>
    </row>
    <row r="2000" spans="1:5" x14ac:dyDescent="0.2">
      <c r="A2000" s="2" t="s">
        <v>1649</v>
      </c>
      <c r="B2000" s="49">
        <v>48</v>
      </c>
      <c r="C2000" s="49">
        <v>20</v>
      </c>
      <c r="D2000" s="49">
        <v>28</v>
      </c>
      <c r="E2000" s="49">
        <v>0</v>
      </c>
    </row>
    <row r="2001" spans="1:5" x14ac:dyDescent="0.2">
      <c r="A2001" s="2" t="s">
        <v>1695</v>
      </c>
      <c r="B2001" s="49">
        <v>6</v>
      </c>
      <c r="C2001" s="49">
        <v>4</v>
      </c>
      <c r="D2001" s="49">
        <v>2</v>
      </c>
      <c r="E2001" s="49">
        <v>0</v>
      </c>
    </row>
    <row r="2002" spans="1:5" x14ac:dyDescent="0.2">
      <c r="A2002" s="2" t="s">
        <v>55</v>
      </c>
      <c r="B2002" s="49">
        <v>253</v>
      </c>
      <c r="C2002" s="49">
        <v>115</v>
      </c>
      <c r="D2002" s="49">
        <v>138</v>
      </c>
      <c r="E2002" s="49">
        <v>0</v>
      </c>
    </row>
    <row r="2003" spans="1:5" x14ac:dyDescent="0.2">
      <c r="A2003" s="2" t="s">
        <v>1696</v>
      </c>
      <c r="B2003" s="49">
        <v>41</v>
      </c>
      <c r="C2003" s="49">
        <v>12</v>
      </c>
      <c r="D2003" s="49">
        <v>29</v>
      </c>
      <c r="E2003" s="49">
        <v>0</v>
      </c>
    </row>
    <row r="2004" spans="1:5" x14ac:dyDescent="0.2">
      <c r="A2004" s="2" t="s">
        <v>1697</v>
      </c>
      <c r="B2004" s="49">
        <v>175</v>
      </c>
      <c r="C2004" s="49">
        <v>83</v>
      </c>
      <c r="D2004" s="49">
        <v>92</v>
      </c>
      <c r="E2004" s="49">
        <v>0</v>
      </c>
    </row>
    <row r="2005" spans="1:5" x14ac:dyDescent="0.2">
      <c r="A2005" s="2" t="s">
        <v>26</v>
      </c>
      <c r="B2005" s="49">
        <v>193</v>
      </c>
      <c r="C2005" s="49">
        <v>92</v>
      </c>
      <c r="D2005" s="49">
        <v>101</v>
      </c>
      <c r="E2005" s="49">
        <v>0</v>
      </c>
    </row>
    <row r="2006" spans="1:5" x14ac:dyDescent="0.2">
      <c r="A2006" s="2" t="s">
        <v>1698</v>
      </c>
      <c r="B2006" s="49">
        <v>16</v>
      </c>
      <c r="C2006" s="49">
        <v>10</v>
      </c>
      <c r="D2006" s="49">
        <v>6</v>
      </c>
      <c r="E2006" s="49">
        <v>0</v>
      </c>
    </row>
    <row r="2007" spans="1:5" x14ac:dyDescent="0.2">
      <c r="A2007" s="2" t="s">
        <v>1699</v>
      </c>
      <c r="B2007" s="49">
        <v>45</v>
      </c>
      <c r="C2007" s="49">
        <v>14</v>
      </c>
      <c r="D2007" s="49">
        <v>31</v>
      </c>
      <c r="E2007" s="49">
        <v>0</v>
      </c>
    </row>
    <row r="2008" spans="1:5" x14ac:dyDescent="0.2">
      <c r="A2008" s="2" t="s">
        <v>27</v>
      </c>
      <c r="B2008" s="49">
        <v>47</v>
      </c>
      <c r="C2008" s="49">
        <v>15</v>
      </c>
      <c r="D2008" s="49">
        <v>32</v>
      </c>
      <c r="E2008" s="49">
        <v>0</v>
      </c>
    </row>
    <row r="2009" spans="1:5" x14ac:dyDescent="0.2">
      <c r="A2009" s="2" t="s">
        <v>1768</v>
      </c>
      <c r="B2009" s="49">
        <v>237</v>
      </c>
      <c r="C2009" s="49">
        <v>106</v>
      </c>
      <c r="D2009" s="49">
        <v>131</v>
      </c>
      <c r="E2009" s="49">
        <v>0</v>
      </c>
    </row>
    <row r="2010" spans="1:5" x14ac:dyDescent="0.2">
      <c r="A2010" s="2" t="s">
        <v>1769</v>
      </c>
      <c r="B2010" s="49">
        <v>57</v>
      </c>
      <c r="C2010" s="49">
        <v>22</v>
      </c>
      <c r="D2010" s="49">
        <v>35</v>
      </c>
      <c r="E2010" s="49">
        <v>0</v>
      </c>
    </row>
    <row r="2011" spans="1:5" x14ac:dyDescent="0.2">
      <c r="A2011" s="2" t="s">
        <v>1700</v>
      </c>
      <c r="B2011" s="49">
        <v>13</v>
      </c>
      <c r="C2011" s="49">
        <v>5</v>
      </c>
      <c r="D2011" s="49">
        <v>8</v>
      </c>
      <c r="E2011" s="49">
        <v>0</v>
      </c>
    </row>
    <row r="2012" spans="1:5" x14ac:dyDescent="0.2">
      <c r="A2012" s="2" t="s">
        <v>1701</v>
      </c>
      <c r="B2012" s="49">
        <v>11</v>
      </c>
      <c r="C2012" s="49">
        <v>4</v>
      </c>
      <c r="D2012" s="49">
        <v>7</v>
      </c>
      <c r="E2012" s="49">
        <v>0</v>
      </c>
    </row>
    <row r="2013" spans="1:5" x14ac:dyDescent="0.2">
      <c r="A2013" s="2" t="s">
        <v>56</v>
      </c>
      <c r="B2013" s="49">
        <v>926</v>
      </c>
      <c r="C2013" s="49">
        <v>485</v>
      </c>
      <c r="D2013" s="49">
        <v>441</v>
      </c>
      <c r="E2013" s="49">
        <v>0</v>
      </c>
    </row>
    <row r="2014" spans="1:5" x14ac:dyDescent="0.2">
      <c r="A2014" s="2" t="s">
        <v>1702</v>
      </c>
      <c r="B2014" s="49">
        <v>40</v>
      </c>
      <c r="C2014" s="49">
        <v>15</v>
      </c>
      <c r="D2014" s="49">
        <v>25</v>
      </c>
      <c r="E2014" s="49">
        <v>0</v>
      </c>
    </row>
    <row r="2015" spans="1:5" x14ac:dyDescent="0.2">
      <c r="A2015" s="2" t="s">
        <v>1703</v>
      </c>
      <c r="B2015" s="49">
        <v>731</v>
      </c>
      <c r="C2015" s="49">
        <v>405</v>
      </c>
      <c r="D2015" s="49">
        <v>326</v>
      </c>
      <c r="E2015" s="49">
        <v>0</v>
      </c>
    </row>
    <row r="2016" spans="1:5" x14ac:dyDescent="0.2">
      <c r="A2016" s="2" t="s">
        <v>28</v>
      </c>
      <c r="B2016" s="49">
        <v>769</v>
      </c>
      <c r="C2016" s="49">
        <v>420</v>
      </c>
      <c r="D2016" s="49">
        <v>349</v>
      </c>
      <c r="E2016" s="49">
        <v>0</v>
      </c>
    </row>
    <row r="2017" spans="1:5" x14ac:dyDescent="0.2">
      <c r="A2017" s="2" t="s">
        <v>1704</v>
      </c>
      <c r="B2017" s="49">
        <v>142</v>
      </c>
      <c r="C2017" s="49">
        <v>59</v>
      </c>
      <c r="D2017" s="49">
        <v>83</v>
      </c>
      <c r="E2017" s="49">
        <v>0</v>
      </c>
    </row>
    <row r="2018" spans="1:5" x14ac:dyDescent="0.2">
      <c r="A2018" s="2" t="s">
        <v>1705</v>
      </c>
      <c r="B2018" s="49">
        <v>48</v>
      </c>
      <c r="C2018" s="49">
        <v>15</v>
      </c>
      <c r="D2018" s="49">
        <v>33</v>
      </c>
      <c r="E2018" s="49">
        <v>0</v>
      </c>
    </row>
    <row r="2019" spans="1:5" x14ac:dyDescent="0.2">
      <c r="A2019" s="2" t="s">
        <v>29</v>
      </c>
      <c r="B2019" s="49">
        <v>66</v>
      </c>
      <c r="C2019" s="49">
        <v>22</v>
      </c>
      <c r="D2019" s="49">
        <v>44</v>
      </c>
      <c r="E2019" s="49">
        <v>0</v>
      </c>
    </row>
    <row r="2020" spans="1:5" x14ac:dyDescent="0.2">
      <c r="A2020" s="2" t="s">
        <v>0</v>
      </c>
      <c r="B2020" s="49">
        <v>813</v>
      </c>
      <c r="C2020" s="49">
        <v>434</v>
      </c>
      <c r="D2020" s="49">
        <v>379</v>
      </c>
      <c r="E2020" s="49">
        <v>0</v>
      </c>
    </row>
    <row r="2021" spans="1:5" x14ac:dyDescent="0.2">
      <c r="A2021" s="2" t="s">
        <v>1</v>
      </c>
      <c r="B2021" s="49">
        <v>181</v>
      </c>
      <c r="C2021" s="49">
        <v>74</v>
      </c>
      <c r="D2021" s="49">
        <v>107</v>
      </c>
      <c r="E2021" s="49">
        <v>0</v>
      </c>
    </row>
    <row r="2022" spans="1:5" x14ac:dyDescent="0.2">
      <c r="A2022" s="2" t="s">
        <v>1706</v>
      </c>
      <c r="B2022" s="49">
        <v>33</v>
      </c>
      <c r="C2022" s="49">
        <v>14</v>
      </c>
      <c r="D2022" s="49">
        <v>19</v>
      </c>
      <c r="E2022" s="49">
        <v>0</v>
      </c>
    </row>
    <row r="2023" spans="1:5" x14ac:dyDescent="0.2">
      <c r="A2023" s="2" t="s">
        <v>1707</v>
      </c>
      <c r="B2023" s="49">
        <v>7</v>
      </c>
      <c r="C2023" s="49">
        <v>4</v>
      </c>
      <c r="D2023" s="49">
        <v>3</v>
      </c>
      <c r="E2023" s="49">
        <v>0</v>
      </c>
    </row>
    <row r="2024" spans="1:5" x14ac:dyDescent="0.2">
      <c r="A2024" s="2" t="s">
        <v>57</v>
      </c>
      <c r="B2024" s="49">
        <v>243</v>
      </c>
      <c r="C2024" s="49">
        <v>141</v>
      </c>
      <c r="D2024" s="49">
        <v>102</v>
      </c>
      <c r="E2024" s="49">
        <v>0</v>
      </c>
    </row>
    <row r="2025" spans="1:5" x14ac:dyDescent="0.2">
      <c r="A2025" s="2" t="s">
        <v>1708</v>
      </c>
      <c r="B2025" s="49">
        <v>74</v>
      </c>
      <c r="C2025" s="49">
        <v>36</v>
      </c>
      <c r="D2025" s="49">
        <v>38</v>
      </c>
      <c r="E2025" s="49">
        <v>0</v>
      </c>
    </row>
    <row r="2026" spans="1:5" x14ac:dyDescent="0.2">
      <c r="A2026" s="2" t="s">
        <v>1709</v>
      </c>
      <c r="B2026" s="49">
        <v>121</v>
      </c>
      <c r="C2026" s="49">
        <v>78</v>
      </c>
      <c r="D2026" s="49">
        <v>43</v>
      </c>
      <c r="E2026" s="49">
        <v>0</v>
      </c>
    </row>
    <row r="2027" spans="1:5" x14ac:dyDescent="0.2">
      <c r="A2027" s="2" t="s">
        <v>30</v>
      </c>
      <c r="B2027" s="49">
        <v>144</v>
      </c>
      <c r="C2027" s="49">
        <v>91</v>
      </c>
      <c r="D2027" s="49">
        <v>53</v>
      </c>
      <c r="E2027" s="49">
        <v>0</v>
      </c>
    </row>
    <row r="2028" spans="1:5" x14ac:dyDescent="0.2">
      <c r="A2028" s="2" t="s">
        <v>1710</v>
      </c>
      <c r="B2028" s="49">
        <v>23</v>
      </c>
      <c r="C2028" s="49">
        <v>14</v>
      </c>
      <c r="D2028" s="49">
        <v>9</v>
      </c>
      <c r="E2028" s="49">
        <v>0</v>
      </c>
    </row>
    <row r="2029" spans="1:5" x14ac:dyDescent="0.2">
      <c r="A2029" s="2" t="s">
        <v>1711</v>
      </c>
      <c r="B2029" s="49">
        <v>84</v>
      </c>
      <c r="C2029" s="49">
        <v>39</v>
      </c>
      <c r="D2029" s="49">
        <v>45</v>
      </c>
      <c r="E2029" s="49">
        <v>0</v>
      </c>
    </row>
    <row r="2030" spans="1:5" x14ac:dyDescent="0.2">
      <c r="A2030" s="2" t="s">
        <v>31</v>
      </c>
      <c r="B2030" s="49">
        <v>89</v>
      </c>
      <c r="C2030" s="49">
        <v>42</v>
      </c>
      <c r="D2030" s="49">
        <v>47</v>
      </c>
      <c r="E2030" s="49">
        <v>0</v>
      </c>
    </row>
    <row r="2031" spans="1:5" x14ac:dyDescent="0.2">
      <c r="A2031" s="2" t="s">
        <v>2</v>
      </c>
      <c r="B2031" s="49">
        <v>225</v>
      </c>
      <c r="C2031" s="49">
        <v>128</v>
      </c>
      <c r="D2031" s="49">
        <v>97</v>
      </c>
      <c r="E2031" s="49">
        <v>0</v>
      </c>
    </row>
    <row r="2032" spans="1:5" x14ac:dyDescent="0.2">
      <c r="A2032" s="2" t="s">
        <v>3</v>
      </c>
      <c r="B2032" s="49">
        <v>93</v>
      </c>
      <c r="C2032" s="49">
        <v>48</v>
      </c>
      <c r="D2032" s="49">
        <v>45</v>
      </c>
      <c r="E2032" s="49">
        <v>0</v>
      </c>
    </row>
    <row r="2033" spans="1:5" x14ac:dyDescent="0.2">
      <c r="A2033" s="2" t="s">
        <v>1712</v>
      </c>
      <c r="B2033" s="49">
        <v>16</v>
      </c>
      <c r="C2033" s="49">
        <v>9</v>
      </c>
      <c r="D2033" s="49">
        <v>7</v>
      </c>
      <c r="E2033" s="49">
        <v>0</v>
      </c>
    </row>
    <row r="2034" spans="1:5" x14ac:dyDescent="0.2">
      <c r="A2034" s="2" t="s">
        <v>1713</v>
      </c>
      <c r="B2034" s="49">
        <v>10</v>
      </c>
      <c r="C2034" s="49">
        <v>6</v>
      </c>
      <c r="D2034" s="49">
        <v>4</v>
      </c>
      <c r="E2034" s="49">
        <v>0</v>
      </c>
    </row>
    <row r="2035" spans="1:5" x14ac:dyDescent="0.2">
      <c r="A2035" s="2" t="s">
        <v>58</v>
      </c>
      <c r="B2035" s="49">
        <v>359</v>
      </c>
      <c r="C2035" s="49">
        <v>185</v>
      </c>
      <c r="D2035" s="49">
        <v>174</v>
      </c>
      <c r="E2035" s="49">
        <v>0</v>
      </c>
    </row>
    <row r="2036" spans="1:5" x14ac:dyDescent="0.2">
      <c r="A2036" s="2" t="s">
        <v>1714</v>
      </c>
      <c r="B2036" s="49">
        <v>26</v>
      </c>
      <c r="C2036" s="49">
        <v>3</v>
      </c>
      <c r="D2036" s="49">
        <v>23</v>
      </c>
      <c r="E2036" s="49">
        <v>0</v>
      </c>
    </row>
    <row r="2037" spans="1:5" x14ac:dyDescent="0.2">
      <c r="A2037" s="2" t="s">
        <v>1715</v>
      </c>
      <c r="B2037" s="49">
        <v>289</v>
      </c>
      <c r="C2037" s="49">
        <v>157</v>
      </c>
      <c r="D2037" s="49">
        <v>132</v>
      </c>
      <c r="E2037" s="49">
        <v>0</v>
      </c>
    </row>
    <row r="2038" spans="1:5" x14ac:dyDescent="0.2">
      <c r="A2038" s="2" t="s">
        <v>32</v>
      </c>
      <c r="B2038" s="49">
        <v>315</v>
      </c>
      <c r="C2038" s="49">
        <v>171</v>
      </c>
      <c r="D2038" s="49">
        <v>144</v>
      </c>
      <c r="E2038" s="49">
        <v>0</v>
      </c>
    </row>
    <row r="2039" spans="1:5" x14ac:dyDescent="0.2">
      <c r="A2039" s="2" t="s">
        <v>1716</v>
      </c>
      <c r="B2039" s="49">
        <v>25</v>
      </c>
      <c r="C2039" s="49">
        <v>14</v>
      </c>
      <c r="D2039" s="49">
        <v>11</v>
      </c>
      <c r="E2039" s="49">
        <v>0</v>
      </c>
    </row>
    <row r="2040" spans="1:5" x14ac:dyDescent="0.2">
      <c r="A2040" s="2" t="s">
        <v>1717</v>
      </c>
      <c r="B2040" s="49">
        <v>2</v>
      </c>
      <c r="C2040" s="47"/>
      <c r="D2040" s="49">
        <v>2</v>
      </c>
      <c r="E2040" s="49">
        <v>0</v>
      </c>
    </row>
    <row r="2041" spans="1:5" x14ac:dyDescent="0.2">
      <c r="A2041" s="2" t="s">
        <v>33</v>
      </c>
      <c r="B2041" s="49">
        <v>26</v>
      </c>
      <c r="C2041" s="49">
        <v>3</v>
      </c>
      <c r="D2041" s="49">
        <v>23</v>
      </c>
      <c r="E2041" s="49">
        <v>0</v>
      </c>
    </row>
    <row r="2042" spans="1:5" x14ac:dyDescent="0.2">
      <c r="A2042" s="2" t="s">
        <v>4</v>
      </c>
      <c r="B2042" s="49">
        <v>316</v>
      </c>
      <c r="C2042" s="49">
        <v>171</v>
      </c>
      <c r="D2042" s="49">
        <v>145</v>
      </c>
      <c r="E2042" s="49">
        <v>0</v>
      </c>
    </row>
    <row r="2043" spans="1:5" x14ac:dyDescent="0.2">
      <c r="A2043" s="2" t="s">
        <v>5</v>
      </c>
      <c r="B2043" s="49">
        <v>51</v>
      </c>
      <c r="C2043" s="49">
        <v>17</v>
      </c>
      <c r="D2043" s="49">
        <v>34</v>
      </c>
      <c r="E2043" s="49">
        <v>0</v>
      </c>
    </row>
    <row r="2044" spans="1:5" x14ac:dyDescent="0.2">
      <c r="A2044" s="2" t="s">
        <v>1718</v>
      </c>
      <c r="B2044" s="49">
        <v>17</v>
      </c>
      <c r="C2044" s="49">
        <v>9</v>
      </c>
      <c r="D2044" s="49">
        <v>8</v>
      </c>
      <c r="E2044" s="49">
        <v>0</v>
      </c>
    </row>
    <row r="2045" spans="1:5" x14ac:dyDescent="0.2">
      <c r="A2045" s="2" t="s">
        <v>1650</v>
      </c>
      <c r="B2045" s="49">
        <v>21</v>
      </c>
      <c r="C2045" s="49">
        <v>13</v>
      </c>
      <c r="D2045" s="49">
        <v>8</v>
      </c>
      <c r="E2045" s="49">
        <v>0</v>
      </c>
    </row>
    <row r="2046" spans="1:5" x14ac:dyDescent="0.2">
      <c r="A2046" s="2" t="s">
        <v>1677</v>
      </c>
      <c r="B2046" s="49">
        <v>1025</v>
      </c>
      <c r="C2046" s="49">
        <v>532</v>
      </c>
      <c r="D2046" s="49">
        <v>493</v>
      </c>
      <c r="E2046" s="49">
        <v>0</v>
      </c>
    </row>
    <row r="2047" spans="1:5" x14ac:dyDescent="0.2">
      <c r="A2047" s="2" t="s">
        <v>1651</v>
      </c>
      <c r="B2047" s="49">
        <v>223</v>
      </c>
      <c r="C2047" s="49">
        <v>89</v>
      </c>
      <c r="D2047" s="49">
        <v>134</v>
      </c>
      <c r="E2047" s="49">
        <v>0</v>
      </c>
    </row>
    <row r="2048" spans="1:5" x14ac:dyDescent="0.2">
      <c r="A2048" s="2" t="s">
        <v>1652</v>
      </c>
      <c r="B2048" s="49">
        <v>600</v>
      </c>
      <c r="C2048" s="49">
        <v>346</v>
      </c>
      <c r="D2048" s="49">
        <v>254</v>
      </c>
      <c r="E2048" s="49">
        <v>0</v>
      </c>
    </row>
    <row r="2049" spans="1:5" x14ac:dyDescent="0.2">
      <c r="A2049" s="2" t="s">
        <v>1672</v>
      </c>
      <c r="B2049" s="49">
        <v>680</v>
      </c>
      <c r="C2049" s="49">
        <v>385</v>
      </c>
      <c r="D2049" s="49">
        <v>295</v>
      </c>
      <c r="E2049" s="49">
        <v>0</v>
      </c>
    </row>
    <row r="2050" spans="1:5" x14ac:dyDescent="0.2">
      <c r="A2050" s="2" t="s">
        <v>1653</v>
      </c>
      <c r="B2050" s="49">
        <v>143</v>
      </c>
      <c r="C2050" s="49">
        <v>68</v>
      </c>
      <c r="D2050" s="49">
        <v>75</v>
      </c>
      <c r="E2050" s="49">
        <v>0</v>
      </c>
    </row>
    <row r="2051" spans="1:5" x14ac:dyDescent="0.2">
      <c r="A2051" s="2" t="s">
        <v>1654</v>
      </c>
      <c r="B2051" s="49">
        <v>230</v>
      </c>
      <c r="C2051" s="49">
        <v>91</v>
      </c>
      <c r="D2051" s="49">
        <v>139</v>
      </c>
      <c r="E2051" s="49">
        <v>0</v>
      </c>
    </row>
    <row r="2052" spans="1:5" x14ac:dyDescent="0.2">
      <c r="A2052" s="2" t="s">
        <v>1673</v>
      </c>
      <c r="B2052" s="49">
        <v>249</v>
      </c>
      <c r="C2052" s="49">
        <v>98</v>
      </c>
      <c r="D2052" s="49">
        <v>151</v>
      </c>
      <c r="E2052" s="49">
        <v>0</v>
      </c>
    </row>
    <row r="2053" spans="1:5" x14ac:dyDescent="0.2">
      <c r="A2053" s="2" t="s">
        <v>1665</v>
      </c>
      <c r="B2053" s="49">
        <v>896</v>
      </c>
      <c r="C2053" s="49">
        <v>471</v>
      </c>
      <c r="D2053" s="49">
        <v>425</v>
      </c>
      <c r="E2053" s="49">
        <v>0</v>
      </c>
    </row>
    <row r="2054" spans="1:5" x14ac:dyDescent="0.2">
      <c r="A2054" s="2" t="s">
        <v>1666</v>
      </c>
      <c r="B2054" s="49">
        <v>359</v>
      </c>
      <c r="C2054" s="49">
        <v>152</v>
      </c>
      <c r="D2054" s="49">
        <v>207</v>
      </c>
      <c r="E2054" s="49">
        <v>0</v>
      </c>
    </row>
    <row r="2055" spans="1:5" x14ac:dyDescent="0.2">
      <c r="A2055" s="2" t="s">
        <v>1655</v>
      </c>
      <c r="B2055" s="49">
        <v>63</v>
      </c>
      <c r="C2055" s="49">
        <v>30</v>
      </c>
      <c r="D2055" s="49">
        <v>33</v>
      </c>
      <c r="E2055" s="49">
        <v>0</v>
      </c>
    </row>
    <row r="2056" spans="1:5" x14ac:dyDescent="0.2">
      <c r="A2056" s="2" t="s">
        <v>1719</v>
      </c>
      <c r="B2056" s="49">
        <v>7</v>
      </c>
      <c r="C2056" s="49">
        <v>6</v>
      </c>
      <c r="D2056" s="49">
        <v>1</v>
      </c>
      <c r="E2056" s="49">
        <v>0</v>
      </c>
    </row>
    <row r="2057" spans="1:5" x14ac:dyDescent="0.2">
      <c r="A2057" s="2" t="s">
        <v>59</v>
      </c>
      <c r="B2057" s="49">
        <v>386</v>
      </c>
      <c r="C2057" s="49">
        <v>200</v>
      </c>
      <c r="D2057" s="49">
        <v>186</v>
      </c>
      <c r="E2057" s="49">
        <v>0</v>
      </c>
    </row>
    <row r="2058" spans="1:5" x14ac:dyDescent="0.2">
      <c r="A2058" s="2" t="s">
        <v>1720</v>
      </c>
      <c r="B2058" s="49">
        <v>81</v>
      </c>
      <c r="C2058" s="49">
        <v>23</v>
      </c>
      <c r="D2058" s="49">
        <v>58</v>
      </c>
      <c r="E2058" s="49">
        <v>0</v>
      </c>
    </row>
    <row r="2059" spans="1:5" x14ac:dyDescent="0.2">
      <c r="A2059" s="2" t="s">
        <v>1721</v>
      </c>
      <c r="B2059" s="49">
        <v>268</v>
      </c>
      <c r="C2059" s="49">
        <v>151</v>
      </c>
      <c r="D2059" s="49">
        <v>117</v>
      </c>
      <c r="E2059" s="49">
        <v>0</v>
      </c>
    </row>
    <row r="2060" spans="1:5" x14ac:dyDescent="0.2">
      <c r="A2060" s="2" t="s">
        <v>34</v>
      </c>
      <c r="B2060" s="49">
        <v>290</v>
      </c>
      <c r="C2060" s="49">
        <v>163</v>
      </c>
      <c r="D2060" s="49">
        <v>127</v>
      </c>
      <c r="E2060" s="49">
        <v>0</v>
      </c>
    </row>
    <row r="2061" spans="1:5" x14ac:dyDescent="0.2">
      <c r="A2061" s="2" t="s">
        <v>1722</v>
      </c>
      <c r="B2061" s="49">
        <v>24</v>
      </c>
      <c r="C2061" s="49">
        <v>17</v>
      </c>
      <c r="D2061" s="49">
        <v>7</v>
      </c>
      <c r="E2061" s="49">
        <v>0</v>
      </c>
    </row>
    <row r="2062" spans="1:5" x14ac:dyDescent="0.2">
      <c r="A2062" s="2" t="s">
        <v>1723</v>
      </c>
      <c r="B2062" s="49">
        <v>74</v>
      </c>
      <c r="C2062" s="49">
        <v>20</v>
      </c>
      <c r="D2062" s="49">
        <v>54</v>
      </c>
      <c r="E2062" s="49">
        <v>0</v>
      </c>
    </row>
    <row r="2063" spans="1:5" x14ac:dyDescent="0.2">
      <c r="A2063" s="2" t="s">
        <v>35</v>
      </c>
      <c r="B2063" s="49">
        <v>84</v>
      </c>
      <c r="C2063" s="49">
        <v>23</v>
      </c>
      <c r="D2063" s="49">
        <v>61</v>
      </c>
      <c r="E2063" s="49">
        <v>0</v>
      </c>
    </row>
    <row r="2064" spans="1:5" x14ac:dyDescent="0.2">
      <c r="A2064" s="2" t="s">
        <v>6</v>
      </c>
      <c r="B2064" s="49">
        <v>358</v>
      </c>
      <c r="C2064" s="49">
        <v>182</v>
      </c>
      <c r="D2064" s="49">
        <v>176</v>
      </c>
      <c r="E2064" s="49">
        <v>0</v>
      </c>
    </row>
    <row r="2065" spans="1:5" x14ac:dyDescent="0.2">
      <c r="A2065" s="2" t="s">
        <v>7</v>
      </c>
      <c r="B2065" s="49">
        <v>104</v>
      </c>
      <c r="C2065" s="49">
        <v>39</v>
      </c>
      <c r="D2065" s="49">
        <v>65</v>
      </c>
      <c r="E2065" s="49">
        <v>0</v>
      </c>
    </row>
    <row r="2066" spans="1:5" x14ac:dyDescent="0.2">
      <c r="A2066" s="2" t="s">
        <v>1724</v>
      </c>
      <c r="B2066" s="49">
        <v>18</v>
      </c>
      <c r="C2066" s="49">
        <v>9</v>
      </c>
      <c r="D2066" s="49">
        <v>9</v>
      </c>
      <c r="E2066" s="49">
        <v>0</v>
      </c>
    </row>
    <row r="2067" spans="1:5" x14ac:dyDescent="0.2">
      <c r="A2067" s="2" t="s">
        <v>1678</v>
      </c>
      <c r="B2067" s="49">
        <v>16</v>
      </c>
      <c r="C2067" s="49">
        <v>10</v>
      </c>
      <c r="D2067" s="49">
        <v>6</v>
      </c>
      <c r="E2067" s="49">
        <v>0</v>
      </c>
    </row>
    <row r="2068" spans="1:5" x14ac:dyDescent="0.2">
      <c r="A2068" s="2" t="s">
        <v>1656</v>
      </c>
      <c r="B2068" s="49">
        <v>16</v>
      </c>
      <c r="C2068" s="49">
        <v>10</v>
      </c>
      <c r="D2068" s="49">
        <v>6</v>
      </c>
      <c r="E2068" s="49">
        <v>0</v>
      </c>
    </row>
    <row r="2069" spans="1:5" x14ac:dyDescent="0.2">
      <c r="A2069" s="2" t="s">
        <v>1667</v>
      </c>
      <c r="B2069" s="49">
        <v>16</v>
      </c>
      <c r="C2069" s="49">
        <v>10</v>
      </c>
      <c r="D2069" s="49">
        <v>6</v>
      </c>
      <c r="E2069" s="49">
        <v>0</v>
      </c>
    </row>
    <row r="2070" spans="1:5" x14ac:dyDescent="0.2">
      <c r="A2070" s="2" t="s">
        <v>67</v>
      </c>
      <c r="B2070" s="49">
        <v>1</v>
      </c>
      <c r="C2070" s="47"/>
      <c r="D2070" s="47"/>
      <c r="E2070" s="49">
        <v>0</v>
      </c>
    </row>
    <row r="2071" spans="1:5" x14ac:dyDescent="0.2">
      <c r="A2071" s="2" t="s">
        <v>67</v>
      </c>
      <c r="B2071" s="49">
        <v>1</v>
      </c>
      <c r="C2071" s="47"/>
      <c r="D2071" s="47"/>
      <c r="E2071" s="49">
        <v>0</v>
      </c>
    </row>
    <row r="2072" spans="1:5" x14ac:dyDescent="0.2">
      <c r="A2072" s="2" t="s">
        <v>67</v>
      </c>
      <c r="B2072" s="49">
        <v>1</v>
      </c>
      <c r="C2072" s="47"/>
      <c r="D2072" s="47"/>
      <c r="E2072" s="49">
        <v>0</v>
      </c>
    </row>
    <row r="2073" spans="1:5" x14ac:dyDescent="0.2">
      <c r="A2073" s="2" t="s">
        <v>68</v>
      </c>
      <c r="B2073" s="49">
        <v>56</v>
      </c>
      <c r="C2073" s="49">
        <v>30</v>
      </c>
      <c r="D2073" s="49">
        <v>26</v>
      </c>
      <c r="E2073" s="49">
        <v>0</v>
      </c>
    </row>
    <row r="2074" spans="1:5" x14ac:dyDescent="0.2">
      <c r="A2074" s="2" t="s">
        <v>78</v>
      </c>
      <c r="B2074" s="49">
        <v>3602</v>
      </c>
      <c r="C2074" s="49">
        <v>1862</v>
      </c>
      <c r="D2074" s="49">
        <v>1740</v>
      </c>
      <c r="E2074" s="49">
        <v>0</v>
      </c>
    </row>
    <row r="2075" spans="1:5" x14ac:dyDescent="0.2">
      <c r="A2075" s="2" t="s">
        <v>69</v>
      </c>
      <c r="B2075" s="49">
        <v>451</v>
      </c>
      <c r="C2075" s="49">
        <v>161</v>
      </c>
      <c r="D2075" s="49">
        <v>290</v>
      </c>
      <c r="E2075" s="49">
        <v>0</v>
      </c>
    </row>
    <row r="2076" spans="1:5" x14ac:dyDescent="0.2">
      <c r="A2076" s="2" t="s">
        <v>70</v>
      </c>
      <c r="B2076" s="49">
        <v>2589</v>
      </c>
      <c r="C2076" s="49">
        <v>1441</v>
      </c>
      <c r="D2076" s="49">
        <v>1148</v>
      </c>
      <c r="E2076" s="49">
        <v>0</v>
      </c>
    </row>
    <row r="2077" spans="1:5" x14ac:dyDescent="0.2">
      <c r="A2077" s="2" t="s">
        <v>76</v>
      </c>
      <c r="B2077" s="49">
        <v>2818</v>
      </c>
      <c r="C2077" s="49">
        <v>1544</v>
      </c>
      <c r="D2077" s="49">
        <v>1274</v>
      </c>
      <c r="E2077" s="49">
        <v>0</v>
      </c>
    </row>
    <row r="2078" spans="1:5" x14ac:dyDescent="0.2">
      <c r="A2078" s="2" t="s">
        <v>71</v>
      </c>
      <c r="B2078" s="49">
        <v>426</v>
      </c>
      <c r="C2078" s="49">
        <v>197</v>
      </c>
      <c r="D2078" s="49">
        <v>229</v>
      </c>
      <c r="E2078" s="49">
        <v>0</v>
      </c>
    </row>
    <row r="2079" spans="1:5" x14ac:dyDescent="0.2">
      <c r="A2079" s="2" t="s">
        <v>72</v>
      </c>
      <c r="B2079" s="49">
        <v>439</v>
      </c>
      <c r="C2079" s="49">
        <v>157</v>
      </c>
      <c r="D2079" s="49">
        <v>282</v>
      </c>
      <c r="E2079" s="49">
        <v>0</v>
      </c>
    </row>
    <row r="2080" spans="1:5" x14ac:dyDescent="0.2">
      <c r="A2080" s="2" t="s">
        <v>77</v>
      </c>
      <c r="B2080" s="49">
        <v>535</v>
      </c>
      <c r="C2080" s="49">
        <v>187</v>
      </c>
      <c r="D2080" s="49">
        <v>348</v>
      </c>
      <c r="E2080" s="49">
        <v>0</v>
      </c>
    </row>
    <row r="2081" spans="1:5" x14ac:dyDescent="0.2">
      <c r="A2081" s="2" t="s">
        <v>74</v>
      </c>
      <c r="B2081" s="49">
        <v>3227</v>
      </c>
      <c r="C2081" s="49">
        <v>1692</v>
      </c>
      <c r="D2081" s="49">
        <v>1535</v>
      </c>
      <c r="E2081" s="49">
        <v>0</v>
      </c>
    </row>
    <row r="2082" spans="1:5" x14ac:dyDescent="0.2">
      <c r="A2082" s="2" t="s">
        <v>75</v>
      </c>
      <c r="B2082" s="49">
        <v>867</v>
      </c>
      <c r="C2082" s="49">
        <v>353</v>
      </c>
      <c r="D2082" s="49">
        <v>514</v>
      </c>
      <c r="E2082" s="49">
        <v>0</v>
      </c>
    </row>
    <row r="2083" spans="1:5" x14ac:dyDescent="0.2">
      <c r="A2083" s="2" t="s">
        <v>73</v>
      </c>
      <c r="B2083" s="49">
        <v>191</v>
      </c>
      <c r="C2083" s="49">
        <v>81</v>
      </c>
      <c r="D2083" s="49">
        <v>110</v>
      </c>
      <c r="E2083" s="49">
        <v>0</v>
      </c>
    </row>
    <row r="2084" spans="1:5" x14ac:dyDescent="0.2">
      <c r="A2084" s="2" t="s">
        <v>1725</v>
      </c>
      <c r="B2084" s="49">
        <v>2</v>
      </c>
      <c r="C2084" s="49">
        <v>1</v>
      </c>
      <c r="D2084" s="49">
        <v>1</v>
      </c>
      <c r="E2084" s="49">
        <v>0</v>
      </c>
    </row>
    <row r="2085" spans="1:5" x14ac:dyDescent="0.2">
      <c r="A2085" s="2" t="s">
        <v>60</v>
      </c>
      <c r="B2085" s="49">
        <v>17</v>
      </c>
      <c r="C2085" s="49">
        <v>11</v>
      </c>
      <c r="D2085" s="49">
        <v>6</v>
      </c>
      <c r="E2085" s="49">
        <v>0</v>
      </c>
    </row>
    <row r="2086" spans="1:5" x14ac:dyDescent="0.2">
      <c r="A2086" s="2" t="s">
        <v>1726</v>
      </c>
      <c r="B2086" s="49">
        <v>9</v>
      </c>
      <c r="C2086" s="49">
        <v>5</v>
      </c>
      <c r="D2086" s="49">
        <v>4</v>
      </c>
      <c r="E2086" s="49">
        <v>0</v>
      </c>
    </row>
    <row r="2087" spans="1:5" x14ac:dyDescent="0.2">
      <c r="A2087" s="2" t="s">
        <v>1727</v>
      </c>
      <c r="B2087" s="49">
        <v>4</v>
      </c>
      <c r="C2087" s="49">
        <v>3</v>
      </c>
      <c r="D2087" s="49">
        <v>1</v>
      </c>
      <c r="E2087" s="49">
        <v>0</v>
      </c>
    </row>
    <row r="2088" spans="1:5" x14ac:dyDescent="0.2">
      <c r="A2088" s="2" t="s">
        <v>36</v>
      </c>
      <c r="B2088" s="49">
        <v>6</v>
      </c>
      <c r="C2088" s="49">
        <v>4</v>
      </c>
      <c r="D2088" s="49">
        <v>2</v>
      </c>
      <c r="E2088" s="49">
        <v>0</v>
      </c>
    </row>
    <row r="2089" spans="1:5" x14ac:dyDescent="0.2">
      <c r="A2089" s="2" t="s">
        <v>1728</v>
      </c>
      <c r="B2089" s="49">
        <v>2</v>
      </c>
      <c r="C2089" s="49">
        <v>2</v>
      </c>
      <c r="D2089" s="47"/>
      <c r="E2089" s="49">
        <v>0</v>
      </c>
    </row>
    <row r="2090" spans="1:5" x14ac:dyDescent="0.2">
      <c r="A2090" s="2" t="s">
        <v>1729</v>
      </c>
      <c r="B2090" s="49">
        <v>13</v>
      </c>
      <c r="C2090" s="49">
        <v>8</v>
      </c>
      <c r="D2090" s="49">
        <v>5</v>
      </c>
      <c r="E2090" s="49">
        <v>0</v>
      </c>
    </row>
    <row r="2091" spans="1:5" x14ac:dyDescent="0.2">
      <c r="A2091" s="2" t="s">
        <v>37</v>
      </c>
      <c r="B2091" s="49">
        <v>13</v>
      </c>
      <c r="C2091" s="49">
        <v>8</v>
      </c>
      <c r="D2091" s="49">
        <v>5</v>
      </c>
      <c r="E2091" s="49">
        <v>0</v>
      </c>
    </row>
    <row r="2092" spans="1:5" x14ac:dyDescent="0.2">
      <c r="A2092" s="2" t="s">
        <v>8</v>
      </c>
      <c r="B2092" s="49">
        <v>17</v>
      </c>
      <c r="C2092" s="49">
        <v>11</v>
      </c>
      <c r="D2092" s="49">
        <v>6</v>
      </c>
      <c r="E2092" s="49">
        <v>0</v>
      </c>
    </row>
    <row r="2093" spans="1:5" x14ac:dyDescent="0.2">
      <c r="A2093" s="2" t="s">
        <v>9</v>
      </c>
      <c r="B2093" s="49">
        <v>11</v>
      </c>
      <c r="C2093" s="49">
        <v>7</v>
      </c>
      <c r="D2093" s="49">
        <v>4</v>
      </c>
      <c r="E2093" s="49">
        <v>0</v>
      </c>
    </row>
    <row r="2094" spans="1:5" x14ac:dyDescent="0.2">
      <c r="A2094" s="2" t="s">
        <v>1730</v>
      </c>
      <c r="B2094" s="49">
        <v>4</v>
      </c>
      <c r="C2094" s="49">
        <v>2</v>
      </c>
      <c r="D2094" s="49">
        <v>2</v>
      </c>
      <c r="E2094" s="49">
        <v>0</v>
      </c>
    </row>
    <row r="2095" spans="1:5" x14ac:dyDescent="0.2">
      <c r="A2095" s="2" t="s">
        <v>61</v>
      </c>
      <c r="B2095" s="49">
        <v>621</v>
      </c>
      <c r="C2095" s="49">
        <v>312</v>
      </c>
      <c r="D2095" s="49">
        <v>309</v>
      </c>
      <c r="E2095" s="49">
        <v>0</v>
      </c>
    </row>
    <row r="2096" spans="1:5" x14ac:dyDescent="0.2">
      <c r="A2096" s="2" t="s">
        <v>1731</v>
      </c>
      <c r="B2096" s="49">
        <v>51</v>
      </c>
      <c r="C2096" s="49">
        <v>15</v>
      </c>
      <c r="D2096" s="49">
        <v>36</v>
      </c>
      <c r="E2096" s="49">
        <v>0</v>
      </c>
    </row>
    <row r="2097" spans="1:5" x14ac:dyDescent="0.2">
      <c r="A2097" s="2" t="s">
        <v>1732</v>
      </c>
      <c r="B2097" s="49">
        <v>491</v>
      </c>
      <c r="C2097" s="49">
        <v>262</v>
      </c>
      <c r="D2097" s="49">
        <v>229</v>
      </c>
      <c r="E2097" s="49">
        <v>0</v>
      </c>
    </row>
    <row r="2098" spans="1:5" x14ac:dyDescent="0.2">
      <c r="A2098" s="2" t="s">
        <v>38</v>
      </c>
      <c r="B2098" s="49">
        <v>519</v>
      </c>
      <c r="C2098" s="49">
        <v>277</v>
      </c>
      <c r="D2098" s="49">
        <v>242</v>
      </c>
      <c r="E2098" s="49">
        <v>0</v>
      </c>
    </row>
    <row r="2099" spans="1:5" x14ac:dyDescent="0.2">
      <c r="A2099" s="2" t="s">
        <v>1733</v>
      </c>
      <c r="B2099" s="49">
        <v>51</v>
      </c>
      <c r="C2099" s="49">
        <v>23</v>
      </c>
      <c r="D2099" s="49">
        <v>28</v>
      </c>
      <c r="E2099" s="49">
        <v>0</v>
      </c>
    </row>
    <row r="2100" spans="1:5" x14ac:dyDescent="0.2">
      <c r="A2100" s="2" t="s">
        <v>1734</v>
      </c>
      <c r="B2100" s="49">
        <v>52</v>
      </c>
      <c r="C2100" s="49">
        <v>13</v>
      </c>
      <c r="D2100" s="49">
        <v>39</v>
      </c>
      <c r="E2100" s="49">
        <v>0</v>
      </c>
    </row>
    <row r="2101" spans="1:5" x14ac:dyDescent="0.2">
      <c r="A2101" s="2" t="s">
        <v>39</v>
      </c>
      <c r="B2101" s="49">
        <v>70</v>
      </c>
      <c r="C2101" s="49">
        <v>20</v>
      </c>
      <c r="D2101" s="49">
        <v>50</v>
      </c>
      <c r="E2101" s="49">
        <v>0</v>
      </c>
    </row>
    <row r="2102" spans="1:5" x14ac:dyDescent="0.2">
      <c r="A2102" s="2" t="s">
        <v>10</v>
      </c>
      <c r="B2102" s="49">
        <v>569</v>
      </c>
      <c r="C2102" s="49">
        <v>289</v>
      </c>
      <c r="D2102" s="49">
        <v>280</v>
      </c>
      <c r="E2102" s="49">
        <v>0</v>
      </c>
    </row>
    <row r="2103" spans="1:5" x14ac:dyDescent="0.2">
      <c r="A2103" s="2" t="s">
        <v>11</v>
      </c>
      <c r="B2103" s="49">
        <v>102</v>
      </c>
      <c r="C2103" s="49">
        <v>38</v>
      </c>
      <c r="D2103" s="49">
        <v>64</v>
      </c>
      <c r="E2103" s="49">
        <v>0</v>
      </c>
    </row>
    <row r="2104" spans="1:5" x14ac:dyDescent="0.2">
      <c r="A2104" s="2" t="s">
        <v>1735</v>
      </c>
      <c r="B2104" s="49">
        <v>26</v>
      </c>
      <c r="C2104" s="49">
        <v>13</v>
      </c>
      <c r="D2104" s="49">
        <v>13</v>
      </c>
      <c r="E2104" s="49">
        <v>0</v>
      </c>
    </row>
    <row r="2105" spans="1:5" x14ac:dyDescent="0.2">
      <c r="A2105" s="2" t="s">
        <v>1736</v>
      </c>
      <c r="B2105" s="49">
        <v>4</v>
      </c>
      <c r="C2105" s="49">
        <v>2</v>
      </c>
      <c r="D2105" s="49">
        <v>2</v>
      </c>
      <c r="E2105" s="49">
        <v>0</v>
      </c>
    </row>
    <row r="2106" spans="1:5" x14ac:dyDescent="0.2">
      <c r="A2106" s="2" t="s">
        <v>62</v>
      </c>
      <c r="B2106" s="49">
        <v>358</v>
      </c>
      <c r="C2106" s="49">
        <v>171</v>
      </c>
      <c r="D2106" s="49">
        <v>187</v>
      </c>
      <c r="E2106" s="49">
        <v>0</v>
      </c>
    </row>
    <row r="2107" spans="1:5" x14ac:dyDescent="0.2">
      <c r="A2107" s="2" t="s">
        <v>1737</v>
      </c>
      <c r="B2107" s="49">
        <v>35</v>
      </c>
      <c r="C2107" s="49">
        <v>11</v>
      </c>
      <c r="D2107" s="49">
        <v>24</v>
      </c>
      <c r="E2107" s="49">
        <v>0</v>
      </c>
    </row>
    <row r="2108" spans="1:5" x14ac:dyDescent="0.2">
      <c r="A2108" s="2" t="s">
        <v>1738</v>
      </c>
      <c r="B2108" s="49">
        <v>207</v>
      </c>
      <c r="C2108" s="49">
        <v>114</v>
      </c>
      <c r="D2108" s="49">
        <v>93</v>
      </c>
      <c r="E2108" s="49">
        <v>0</v>
      </c>
    </row>
    <row r="2109" spans="1:5" x14ac:dyDescent="0.2">
      <c r="A2109" s="2" t="s">
        <v>40</v>
      </c>
      <c r="B2109" s="49">
        <v>237</v>
      </c>
      <c r="C2109" s="49">
        <v>127</v>
      </c>
      <c r="D2109" s="49">
        <v>110</v>
      </c>
      <c r="E2109" s="49">
        <v>0</v>
      </c>
    </row>
    <row r="2110" spans="1:5" x14ac:dyDescent="0.2">
      <c r="A2110" s="2" t="s">
        <v>1739</v>
      </c>
      <c r="B2110" s="49">
        <v>98</v>
      </c>
      <c r="C2110" s="49">
        <v>39</v>
      </c>
      <c r="D2110" s="49">
        <v>59</v>
      </c>
      <c r="E2110" s="49">
        <v>0</v>
      </c>
    </row>
    <row r="2111" spans="1:5" x14ac:dyDescent="0.2">
      <c r="A2111" s="2" t="s">
        <v>1740</v>
      </c>
      <c r="B2111" s="49">
        <v>35</v>
      </c>
      <c r="C2111" s="49">
        <v>10</v>
      </c>
      <c r="D2111" s="49">
        <v>25</v>
      </c>
      <c r="E2111" s="49">
        <v>0</v>
      </c>
    </row>
    <row r="2112" spans="1:5" x14ac:dyDescent="0.2">
      <c r="A2112" s="2" t="s">
        <v>41</v>
      </c>
      <c r="B2112" s="49">
        <v>39</v>
      </c>
      <c r="C2112" s="49">
        <v>11</v>
      </c>
      <c r="D2112" s="49">
        <v>28</v>
      </c>
      <c r="E2112" s="49">
        <v>0</v>
      </c>
    </row>
    <row r="2113" spans="1:5" x14ac:dyDescent="0.2">
      <c r="A2113" s="2" t="s">
        <v>12</v>
      </c>
      <c r="B2113" s="49">
        <v>270</v>
      </c>
      <c r="C2113" s="49">
        <v>136</v>
      </c>
      <c r="D2113" s="49">
        <v>134</v>
      </c>
      <c r="E2113" s="49">
        <v>0</v>
      </c>
    </row>
    <row r="2114" spans="1:5" x14ac:dyDescent="0.2">
      <c r="A2114" s="2" t="s">
        <v>13</v>
      </c>
      <c r="B2114" s="49">
        <v>132</v>
      </c>
      <c r="C2114" s="49">
        <v>49</v>
      </c>
      <c r="D2114" s="49">
        <v>83</v>
      </c>
      <c r="E2114" s="49">
        <v>0</v>
      </c>
    </row>
    <row r="2115" spans="1:5" x14ac:dyDescent="0.2">
      <c r="A2115" s="2" t="s">
        <v>1741</v>
      </c>
      <c r="B2115" s="49">
        <v>26</v>
      </c>
      <c r="C2115" s="49">
        <v>11</v>
      </c>
      <c r="D2115" s="49">
        <v>15</v>
      </c>
      <c r="E2115" s="49">
        <v>0</v>
      </c>
    </row>
    <row r="2116" spans="1:5" x14ac:dyDescent="0.2">
      <c r="A2116" s="2" t="s">
        <v>1742</v>
      </c>
      <c r="B2116" s="49">
        <v>2</v>
      </c>
      <c r="C2116" s="49">
        <v>2</v>
      </c>
      <c r="D2116" s="47"/>
      <c r="E2116" s="49">
        <v>0</v>
      </c>
    </row>
    <row r="2117" spans="1:5" x14ac:dyDescent="0.2">
      <c r="A2117" s="2" t="s">
        <v>63</v>
      </c>
      <c r="B2117" s="49">
        <v>174</v>
      </c>
      <c r="C2117" s="49">
        <v>95</v>
      </c>
      <c r="D2117" s="49">
        <v>79</v>
      </c>
      <c r="E2117" s="49">
        <v>0</v>
      </c>
    </row>
    <row r="2118" spans="1:5" x14ac:dyDescent="0.2">
      <c r="A2118" s="2" t="s">
        <v>1743</v>
      </c>
      <c r="B2118" s="49">
        <v>13</v>
      </c>
      <c r="C2118" s="49">
        <v>7</v>
      </c>
      <c r="D2118" s="49">
        <v>6</v>
      </c>
      <c r="E2118" s="49">
        <v>0</v>
      </c>
    </row>
    <row r="2119" spans="1:5" x14ac:dyDescent="0.2">
      <c r="A2119" s="2" t="s">
        <v>1744</v>
      </c>
      <c r="B2119" s="49">
        <v>136</v>
      </c>
      <c r="C2119" s="49">
        <v>79</v>
      </c>
      <c r="D2119" s="49">
        <v>57</v>
      </c>
      <c r="E2119" s="49">
        <v>0</v>
      </c>
    </row>
    <row r="2120" spans="1:5" x14ac:dyDescent="0.2">
      <c r="A2120" s="2" t="s">
        <v>42</v>
      </c>
      <c r="B2120" s="49">
        <v>151</v>
      </c>
      <c r="C2120" s="49">
        <v>85</v>
      </c>
      <c r="D2120" s="49">
        <v>66</v>
      </c>
      <c r="E2120" s="49">
        <v>0</v>
      </c>
    </row>
    <row r="2121" spans="1:5" x14ac:dyDescent="0.2">
      <c r="A2121" s="2" t="s">
        <v>1745</v>
      </c>
      <c r="B2121" s="49">
        <v>10</v>
      </c>
      <c r="C2121" s="49">
        <v>3</v>
      </c>
      <c r="D2121" s="49">
        <v>7</v>
      </c>
      <c r="E2121" s="49">
        <v>0</v>
      </c>
    </row>
    <row r="2122" spans="1:5" x14ac:dyDescent="0.2">
      <c r="A2122" s="2" t="s">
        <v>1746</v>
      </c>
      <c r="B2122" s="49">
        <v>10</v>
      </c>
      <c r="C2122" s="49">
        <v>4</v>
      </c>
      <c r="D2122" s="49">
        <v>6</v>
      </c>
      <c r="E2122" s="49">
        <v>0</v>
      </c>
    </row>
    <row r="2123" spans="1:5" x14ac:dyDescent="0.2">
      <c r="A2123" s="2" t="s">
        <v>43</v>
      </c>
      <c r="B2123" s="49">
        <v>14</v>
      </c>
      <c r="C2123" s="49">
        <v>7</v>
      </c>
      <c r="D2123" s="49">
        <v>7</v>
      </c>
      <c r="E2123" s="49">
        <v>0</v>
      </c>
    </row>
    <row r="2124" spans="1:5" x14ac:dyDescent="0.2">
      <c r="A2124" s="2" t="s">
        <v>14</v>
      </c>
      <c r="B2124" s="49">
        <v>161</v>
      </c>
      <c r="C2124" s="49">
        <v>89</v>
      </c>
      <c r="D2124" s="49">
        <v>72</v>
      </c>
      <c r="E2124" s="49">
        <v>0</v>
      </c>
    </row>
    <row r="2125" spans="1:5" x14ac:dyDescent="0.2">
      <c r="A2125" s="2" t="s">
        <v>15</v>
      </c>
      <c r="B2125" s="49">
        <v>23</v>
      </c>
      <c r="C2125" s="49">
        <v>10</v>
      </c>
      <c r="D2125" s="49">
        <v>13</v>
      </c>
      <c r="E2125" s="49">
        <v>0</v>
      </c>
    </row>
    <row r="2126" spans="1:5" x14ac:dyDescent="0.2">
      <c r="A2126" s="2" t="s">
        <v>1747</v>
      </c>
      <c r="B2126" s="49">
        <v>13</v>
      </c>
      <c r="C2126" s="49">
        <v>4</v>
      </c>
      <c r="D2126" s="49">
        <v>9</v>
      </c>
      <c r="E2126" s="49">
        <v>0</v>
      </c>
    </row>
    <row r="2127" spans="1:5" x14ac:dyDescent="0.2">
      <c r="A2127" s="2" t="s">
        <v>1657</v>
      </c>
      <c r="B2127" s="49">
        <v>27</v>
      </c>
      <c r="C2127" s="49">
        <v>14</v>
      </c>
      <c r="D2127" s="49">
        <v>13</v>
      </c>
      <c r="E2127" s="49">
        <v>0</v>
      </c>
    </row>
    <row r="2128" spans="1:5" x14ac:dyDescent="0.2">
      <c r="A2128" s="2" t="s">
        <v>1679</v>
      </c>
      <c r="B2128" s="49">
        <v>1696</v>
      </c>
      <c r="C2128" s="49">
        <v>904</v>
      </c>
      <c r="D2128" s="49">
        <v>792</v>
      </c>
      <c r="E2128" s="49">
        <v>0</v>
      </c>
    </row>
    <row r="2129" spans="1:5" x14ac:dyDescent="0.2">
      <c r="A2129" s="2" t="s">
        <v>1658</v>
      </c>
      <c r="B2129" s="49">
        <v>116</v>
      </c>
      <c r="C2129" s="49">
        <v>39</v>
      </c>
      <c r="D2129" s="49">
        <v>77</v>
      </c>
      <c r="E2129" s="49">
        <v>0</v>
      </c>
    </row>
    <row r="2130" spans="1:5" x14ac:dyDescent="0.2">
      <c r="A2130" s="2" t="s">
        <v>1659</v>
      </c>
      <c r="B2130" s="49">
        <v>1329</v>
      </c>
      <c r="C2130" s="49">
        <v>753</v>
      </c>
      <c r="D2130" s="49">
        <v>576</v>
      </c>
      <c r="E2130" s="49">
        <v>0</v>
      </c>
    </row>
    <row r="2131" spans="1:5" x14ac:dyDescent="0.2">
      <c r="A2131" s="2" t="s">
        <v>1674</v>
      </c>
      <c r="B2131" s="49">
        <v>1427</v>
      </c>
      <c r="C2131" s="49">
        <v>794</v>
      </c>
      <c r="D2131" s="49">
        <v>633</v>
      </c>
      <c r="E2131" s="49">
        <v>0</v>
      </c>
    </row>
    <row r="2132" spans="1:5" x14ac:dyDescent="0.2">
      <c r="A2132" s="2" t="s">
        <v>1660</v>
      </c>
      <c r="B2132" s="49">
        <v>203</v>
      </c>
      <c r="C2132" s="49">
        <v>88</v>
      </c>
      <c r="D2132" s="49">
        <v>115</v>
      </c>
      <c r="E2132" s="49">
        <v>0</v>
      </c>
    </row>
    <row r="2133" spans="1:5" x14ac:dyDescent="0.2">
      <c r="A2133" s="2" t="s">
        <v>1661</v>
      </c>
      <c r="B2133" s="49">
        <v>90</v>
      </c>
      <c r="C2133" s="49">
        <v>32</v>
      </c>
      <c r="D2133" s="49">
        <v>58</v>
      </c>
      <c r="E2133" s="49">
        <v>0</v>
      </c>
    </row>
    <row r="2134" spans="1:5" x14ac:dyDescent="0.2">
      <c r="A2134" s="2" t="s">
        <v>1675</v>
      </c>
      <c r="B2134" s="49">
        <v>146</v>
      </c>
      <c r="C2134" s="49">
        <v>47</v>
      </c>
      <c r="D2134" s="49">
        <v>99</v>
      </c>
      <c r="E2134" s="49">
        <v>0</v>
      </c>
    </row>
    <row r="2135" spans="1:5" x14ac:dyDescent="0.2">
      <c r="A2135" s="2" t="s">
        <v>1668</v>
      </c>
      <c r="B2135" s="49">
        <v>1508</v>
      </c>
      <c r="C2135" s="49">
        <v>825</v>
      </c>
      <c r="D2135" s="49">
        <v>683</v>
      </c>
      <c r="E2135" s="49">
        <v>0</v>
      </c>
    </row>
    <row r="2136" spans="1:5" x14ac:dyDescent="0.2">
      <c r="A2136" s="2" t="s">
        <v>1669</v>
      </c>
      <c r="B2136" s="49">
        <v>318</v>
      </c>
      <c r="C2136" s="49">
        <v>127</v>
      </c>
      <c r="D2136" s="49">
        <v>191</v>
      </c>
      <c r="E2136" s="49">
        <v>0</v>
      </c>
    </row>
    <row r="2137" spans="1:5" x14ac:dyDescent="0.2">
      <c r="A2137" s="2" t="s">
        <v>1662</v>
      </c>
      <c r="B2137" s="49">
        <v>80</v>
      </c>
      <c r="C2137" s="49">
        <v>31</v>
      </c>
      <c r="D2137" s="49">
        <v>49</v>
      </c>
      <c r="E2137" s="49">
        <v>0</v>
      </c>
    </row>
    <row r="2138" spans="1:5" x14ac:dyDescent="0.2">
      <c r="A2138" s="2" t="s">
        <v>64</v>
      </c>
      <c r="B2138" s="49">
        <v>18</v>
      </c>
      <c r="C2138" s="49">
        <v>12</v>
      </c>
      <c r="D2138" s="49">
        <v>6</v>
      </c>
      <c r="E2138" s="49">
        <v>0</v>
      </c>
    </row>
    <row r="2139" spans="1:5" x14ac:dyDescent="0.2">
      <c r="A2139" s="2" t="s">
        <v>1748</v>
      </c>
      <c r="B2139" s="49">
        <v>13</v>
      </c>
      <c r="C2139" s="49">
        <v>9</v>
      </c>
      <c r="D2139" s="49">
        <v>4</v>
      </c>
      <c r="E2139" s="49">
        <v>0</v>
      </c>
    </row>
    <row r="2140" spans="1:5" x14ac:dyDescent="0.2">
      <c r="A2140" s="2" t="s">
        <v>1749</v>
      </c>
      <c r="B2140" s="49">
        <v>2</v>
      </c>
      <c r="C2140" s="49">
        <v>2</v>
      </c>
      <c r="D2140" s="47"/>
      <c r="E2140" s="49">
        <v>0</v>
      </c>
    </row>
    <row r="2141" spans="1:5" x14ac:dyDescent="0.2">
      <c r="A2141" s="2" t="s">
        <v>44</v>
      </c>
      <c r="B2141" s="49">
        <v>5</v>
      </c>
      <c r="C2141" s="49">
        <v>3</v>
      </c>
      <c r="D2141" s="49">
        <v>2</v>
      </c>
      <c r="E2141" s="49">
        <v>0</v>
      </c>
    </row>
    <row r="2142" spans="1:5" x14ac:dyDescent="0.2">
      <c r="A2142" s="2" t="s">
        <v>1750</v>
      </c>
      <c r="B2142" s="49">
        <v>13</v>
      </c>
      <c r="C2142" s="49">
        <v>9</v>
      </c>
      <c r="D2142" s="49">
        <v>4</v>
      </c>
      <c r="E2142" s="49">
        <v>0</v>
      </c>
    </row>
    <row r="2143" spans="1:5" x14ac:dyDescent="0.2">
      <c r="A2143" s="2" t="s">
        <v>45</v>
      </c>
      <c r="B2143" s="49">
        <v>13</v>
      </c>
      <c r="C2143" s="49">
        <v>9</v>
      </c>
      <c r="D2143" s="49">
        <v>4</v>
      </c>
      <c r="E2143" s="49">
        <v>0</v>
      </c>
    </row>
    <row r="2144" spans="1:5" x14ac:dyDescent="0.2">
      <c r="A2144" s="2" t="s">
        <v>16</v>
      </c>
      <c r="B2144" s="49">
        <v>18</v>
      </c>
      <c r="C2144" s="49">
        <v>12</v>
      </c>
      <c r="D2144" s="49">
        <v>6</v>
      </c>
      <c r="E2144" s="49">
        <v>0</v>
      </c>
    </row>
    <row r="2145" spans="1:5" x14ac:dyDescent="0.2">
      <c r="A2145" s="2" t="s">
        <v>17</v>
      </c>
      <c r="B2145" s="49">
        <v>13</v>
      </c>
      <c r="C2145" s="49">
        <v>9</v>
      </c>
      <c r="D2145" s="49">
        <v>4</v>
      </c>
      <c r="E2145" s="49">
        <v>0</v>
      </c>
    </row>
    <row r="2146" spans="1:5" x14ac:dyDescent="0.2">
      <c r="A2146" s="2" t="s">
        <v>1751</v>
      </c>
      <c r="B2146" s="49">
        <v>3</v>
      </c>
      <c r="C2146" s="49">
        <v>1</v>
      </c>
      <c r="D2146" s="49">
        <v>2</v>
      </c>
      <c r="E2146" s="49">
        <v>0</v>
      </c>
    </row>
    <row r="2147" spans="1:5" x14ac:dyDescent="0.2">
      <c r="A2147" s="2" t="s">
        <v>1752</v>
      </c>
      <c r="B2147" s="49">
        <v>2</v>
      </c>
      <c r="C2147" s="49">
        <v>1</v>
      </c>
      <c r="D2147" s="49">
        <v>1</v>
      </c>
      <c r="E2147" s="49">
        <v>0</v>
      </c>
    </row>
    <row r="2148" spans="1:5" x14ac:dyDescent="0.2">
      <c r="A2148" s="2" t="s">
        <v>65</v>
      </c>
      <c r="B2148" s="49">
        <v>83</v>
      </c>
      <c r="C2148" s="49">
        <v>51</v>
      </c>
      <c r="D2148" s="49">
        <v>32</v>
      </c>
      <c r="E2148" s="49">
        <v>0</v>
      </c>
    </row>
    <row r="2149" spans="1:5" x14ac:dyDescent="0.2">
      <c r="A2149" s="2" t="s">
        <v>1753</v>
      </c>
      <c r="B2149" s="49">
        <v>12</v>
      </c>
      <c r="C2149" s="49">
        <v>3</v>
      </c>
      <c r="D2149" s="49">
        <v>9</v>
      </c>
      <c r="E2149" s="49">
        <v>0</v>
      </c>
    </row>
    <row r="2150" spans="1:5" x14ac:dyDescent="0.2">
      <c r="A2150" s="2" t="s">
        <v>1754</v>
      </c>
      <c r="B2150" s="49">
        <v>57</v>
      </c>
      <c r="C2150" s="49">
        <v>38</v>
      </c>
      <c r="D2150" s="49">
        <v>19</v>
      </c>
      <c r="E2150" s="49">
        <v>0</v>
      </c>
    </row>
    <row r="2151" spans="1:5" x14ac:dyDescent="0.2">
      <c r="A2151" s="2" t="s">
        <v>46</v>
      </c>
      <c r="B2151" s="49">
        <v>63</v>
      </c>
      <c r="C2151" s="49">
        <v>41</v>
      </c>
      <c r="D2151" s="49">
        <v>22</v>
      </c>
      <c r="E2151" s="49">
        <v>0</v>
      </c>
    </row>
    <row r="2152" spans="1:5" x14ac:dyDescent="0.2">
      <c r="A2152" s="2" t="s">
        <v>1755</v>
      </c>
      <c r="B2152" s="49">
        <v>10</v>
      </c>
      <c r="C2152" s="49">
        <v>7</v>
      </c>
      <c r="D2152" s="49">
        <v>3</v>
      </c>
      <c r="E2152" s="49">
        <v>0</v>
      </c>
    </row>
    <row r="2153" spans="1:5" x14ac:dyDescent="0.2">
      <c r="A2153" s="2" t="s">
        <v>1756</v>
      </c>
      <c r="B2153" s="49">
        <v>12</v>
      </c>
      <c r="C2153" s="49">
        <v>3</v>
      </c>
      <c r="D2153" s="49">
        <v>9</v>
      </c>
      <c r="E2153" s="49">
        <v>0</v>
      </c>
    </row>
    <row r="2154" spans="1:5" x14ac:dyDescent="0.2">
      <c r="A2154" s="2" t="s">
        <v>47</v>
      </c>
      <c r="B2154" s="49">
        <v>15</v>
      </c>
      <c r="C2154" s="49">
        <v>4</v>
      </c>
      <c r="D2154" s="49">
        <v>11</v>
      </c>
      <c r="E2154" s="49">
        <v>0</v>
      </c>
    </row>
    <row r="2155" spans="1:5" x14ac:dyDescent="0.2">
      <c r="A2155" s="2" t="s">
        <v>18</v>
      </c>
      <c r="B2155" s="49">
        <v>73</v>
      </c>
      <c r="C2155" s="49">
        <v>44</v>
      </c>
      <c r="D2155" s="49">
        <v>29</v>
      </c>
      <c r="E2155" s="49">
        <v>0</v>
      </c>
    </row>
    <row r="2156" spans="1:5" x14ac:dyDescent="0.2">
      <c r="A2156" s="2" t="s">
        <v>19</v>
      </c>
      <c r="B2156" s="49">
        <v>22</v>
      </c>
      <c r="C2156" s="49">
        <v>10</v>
      </c>
      <c r="D2156" s="49">
        <v>12</v>
      </c>
      <c r="E2156" s="49">
        <v>0</v>
      </c>
    </row>
    <row r="2157" spans="1:5" x14ac:dyDescent="0.2">
      <c r="A2157" s="2" t="s">
        <v>1757</v>
      </c>
      <c r="B2157" s="49">
        <v>4</v>
      </c>
      <c r="C2157" s="49">
        <v>2</v>
      </c>
      <c r="D2157" s="49">
        <v>2</v>
      </c>
      <c r="E2157" s="49">
        <v>0</v>
      </c>
    </row>
    <row r="2158" spans="1:5" x14ac:dyDescent="0.2">
      <c r="A2158" s="2" t="s">
        <v>1758</v>
      </c>
      <c r="B2158" s="49">
        <v>1</v>
      </c>
      <c r="C2158" s="47"/>
      <c r="D2158" s="49">
        <v>1</v>
      </c>
      <c r="E2158" s="49">
        <v>0</v>
      </c>
    </row>
    <row r="2159" spans="1:5" x14ac:dyDescent="0.2">
      <c r="A2159" s="2" t="s">
        <v>66</v>
      </c>
      <c r="B2159" s="49">
        <v>11</v>
      </c>
      <c r="C2159" s="49">
        <v>5</v>
      </c>
      <c r="D2159" s="49">
        <v>6</v>
      </c>
      <c r="E2159" s="49">
        <v>0</v>
      </c>
    </row>
    <row r="2160" spans="1:5" x14ac:dyDescent="0.2">
      <c r="A2160" s="2" t="s">
        <v>1759</v>
      </c>
      <c r="B2160" s="49">
        <v>11</v>
      </c>
      <c r="C2160" s="49">
        <v>5</v>
      </c>
      <c r="D2160" s="49">
        <v>6</v>
      </c>
      <c r="E2160" s="49">
        <v>0</v>
      </c>
    </row>
    <row r="2161" spans="1:5" x14ac:dyDescent="0.2">
      <c r="A2161" s="2" t="s">
        <v>48</v>
      </c>
      <c r="B2161" s="49">
        <v>1</v>
      </c>
      <c r="C2161" s="47"/>
      <c r="D2161" s="49">
        <v>1</v>
      </c>
      <c r="E2161" s="49">
        <v>0</v>
      </c>
    </row>
    <row r="2162" spans="1:5" x14ac:dyDescent="0.2">
      <c r="A2162" s="2" t="s">
        <v>1760</v>
      </c>
      <c r="B2162" s="49">
        <v>11</v>
      </c>
      <c r="C2162" s="49">
        <v>5</v>
      </c>
      <c r="D2162" s="49">
        <v>6</v>
      </c>
      <c r="E2162" s="49">
        <v>0</v>
      </c>
    </row>
    <row r="2163" spans="1:5" x14ac:dyDescent="0.2">
      <c r="A2163" s="2" t="s">
        <v>49</v>
      </c>
      <c r="B2163" s="49">
        <v>11</v>
      </c>
      <c r="C2163" s="49">
        <v>5</v>
      </c>
      <c r="D2163" s="49">
        <v>6</v>
      </c>
      <c r="E2163" s="49">
        <v>0</v>
      </c>
    </row>
    <row r="2164" spans="1:5" x14ac:dyDescent="0.2">
      <c r="A2164" s="2" t="s">
        <v>20</v>
      </c>
      <c r="B2164" s="49">
        <v>11</v>
      </c>
      <c r="C2164" s="49">
        <v>5</v>
      </c>
      <c r="D2164" s="49">
        <v>6</v>
      </c>
      <c r="E2164" s="49">
        <v>0</v>
      </c>
    </row>
    <row r="2165" spans="1:5" x14ac:dyDescent="0.2">
      <c r="A2165" s="2" t="s">
        <v>21</v>
      </c>
      <c r="B2165" s="49">
        <v>11</v>
      </c>
      <c r="C2165" s="49">
        <v>5</v>
      </c>
      <c r="D2165" s="49">
        <v>6</v>
      </c>
      <c r="E2165" s="49">
        <v>0</v>
      </c>
    </row>
    <row r="2166" spans="1:5" x14ac:dyDescent="0.2">
      <c r="A2166" s="2" t="s">
        <v>2127</v>
      </c>
      <c r="B2166" s="49">
        <v>2</v>
      </c>
      <c r="C2166" s="49">
        <v>1</v>
      </c>
      <c r="D2166" s="49">
        <v>1</v>
      </c>
      <c r="E2166" s="49">
        <v>0</v>
      </c>
    </row>
    <row r="2167" spans="1:5" x14ac:dyDescent="0.2">
      <c r="A2167" s="2" t="s">
        <v>2124</v>
      </c>
      <c r="B2167" s="49">
        <v>2</v>
      </c>
      <c r="C2167" s="49">
        <v>1</v>
      </c>
      <c r="D2167" s="49">
        <v>1</v>
      </c>
      <c r="E2167" s="49">
        <v>0</v>
      </c>
    </row>
    <row r="2168" spans="1:5" x14ac:dyDescent="0.2">
      <c r="A2168" s="2" t="s">
        <v>2126</v>
      </c>
      <c r="B2168" s="49">
        <v>2</v>
      </c>
      <c r="C2168" s="49">
        <v>1</v>
      </c>
      <c r="D2168" s="49">
        <v>1</v>
      </c>
      <c r="E2168" s="49">
        <v>0</v>
      </c>
    </row>
    <row r="2169" spans="1:5" x14ac:dyDescent="0.2">
      <c r="A2169" s="2" t="s">
        <v>2125</v>
      </c>
      <c r="B2169" s="49">
        <v>2</v>
      </c>
      <c r="C2169" s="49">
        <v>1</v>
      </c>
      <c r="D2169" s="49">
        <v>1</v>
      </c>
      <c r="E2169" s="49">
        <v>0</v>
      </c>
    </row>
    <row r="2170" spans="1:5" x14ac:dyDescent="0.2">
      <c r="A2170" s="2" t="s">
        <v>2131</v>
      </c>
      <c r="B2170" s="49">
        <v>2</v>
      </c>
      <c r="C2170" s="49">
        <v>1</v>
      </c>
      <c r="D2170" s="49">
        <v>1</v>
      </c>
      <c r="E2170" s="49">
        <v>0</v>
      </c>
    </row>
    <row r="2171" spans="1:5" x14ac:dyDescent="0.2">
      <c r="A2171" s="2" t="s">
        <v>2128</v>
      </c>
      <c r="B2171" s="49">
        <v>2</v>
      </c>
      <c r="C2171" s="49">
        <v>1</v>
      </c>
      <c r="D2171" s="49">
        <v>1</v>
      </c>
      <c r="E2171" s="49">
        <v>0</v>
      </c>
    </row>
    <row r="2172" spans="1:5" x14ac:dyDescent="0.2">
      <c r="A2172" s="2" t="s">
        <v>2130</v>
      </c>
      <c r="B2172" s="49">
        <v>2</v>
      </c>
      <c r="C2172" s="49">
        <v>1</v>
      </c>
      <c r="D2172" s="49">
        <v>1</v>
      </c>
      <c r="E2172" s="49">
        <v>0</v>
      </c>
    </row>
    <row r="2173" spans="1:5" x14ac:dyDescent="0.2">
      <c r="A2173" s="2" t="s">
        <v>2129</v>
      </c>
      <c r="B2173" s="49">
        <v>2</v>
      </c>
      <c r="C2173" s="49">
        <v>1</v>
      </c>
      <c r="D2173" s="49">
        <v>1</v>
      </c>
      <c r="E2173" s="49">
        <v>0</v>
      </c>
    </row>
    <row r="2174" spans="1:5" x14ac:dyDescent="0.2">
      <c r="A2174" s="2" t="s">
        <v>2098</v>
      </c>
      <c r="B2174" s="49">
        <v>9</v>
      </c>
      <c r="C2174" s="49">
        <v>4</v>
      </c>
      <c r="D2174" s="49">
        <v>5</v>
      </c>
      <c r="E2174" s="49">
        <v>0</v>
      </c>
    </row>
    <row r="2175" spans="1:5" x14ac:dyDescent="0.2">
      <c r="A2175" s="2" t="s">
        <v>1995</v>
      </c>
      <c r="B2175" s="49">
        <v>9</v>
      </c>
      <c r="C2175" s="49">
        <v>4</v>
      </c>
      <c r="D2175" s="49">
        <v>5</v>
      </c>
      <c r="E2175" s="49">
        <v>0</v>
      </c>
    </row>
    <row r="2176" spans="1:5" x14ac:dyDescent="0.2">
      <c r="A2176" s="2" t="s">
        <v>2057</v>
      </c>
      <c r="B2176" s="49">
        <v>9</v>
      </c>
      <c r="C2176" s="49">
        <v>4</v>
      </c>
      <c r="D2176" s="49">
        <v>5</v>
      </c>
      <c r="E2176" s="49">
        <v>0</v>
      </c>
    </row>
    <row r="2177" spans="1:5" x14ac:dyDescent="0.2">
      <c r="A2177" s="2" t="s">
        <v>2099</v>
      </c>
      <c r="B2177" s="49">
        <v>1</v>
      </c>
      <c r="C2177" s="49">
        <v>1</v>
      </c>
      <c r="D2177" s="47"/>
      <c r="E2177" s="49">
        <v>0</v>
      </c>
    </row>
    <row r="2178" spans="1:5" x14ac:dyDescent="0.2">
      <c r="A2178" s="2" t="s">
        <v>1996</v>
      </c>
      <c r="B2178" s="49">
        <v>1</v>
      </c>
      <c r="C2178" s="49">
        <v>1</v>
      </c>
      <c r="D2178" s="47"/>
      <c r="E2178" s="49">
        <v>0</v>
      </c>
    </row>
    <row r="2179" spans="1:5" x14ac:dyDescent="0.2">
      <c r="A2179" s="2" t="s">
        <v>2058</v>
      </c>
      <c r="B2179" s="49">
        <v>1</v>
      </c>
      <c r="C2179" s="49">
        <v>1</v>
      </c>
      <c r="D2179" s="47"/>
      <c r="E2179" s="49">
        <v>0</v>
      </c>
    </row>
    <row r="2180" spans="1:5" x14ac:dyDescent="0.2">
      <c r="A2180" s="2" t="s">
        <v>2100</v>
      </c>
      <c r="B2180" s="49">
        <v>5</v>
      </c>
      <c r="C2180" s="49">
        <v>4</v>
      </c>
      <c r="D2180" s="49">
        <v>1</v>
      </c>
      <c r="E2180" s="49">
        <v>0</v>
      </c>
    </row>
    <row r="2181" spans="1:5" x14ac:dyDescent="0.2">
      <c r="A2181" s="2" t="s">
        <v>1997</v>
      </c>
      <c r="B2181" s="49">
        <v>5</v>
      </c>
      <c r="C2181" s="49">
        <v>4</v>
      </c>
      <c r="D2181" s="49">
        <v>1</v>
      </c>
      <c r="E2181" s="49">
        <v>0</v>
      </c>
    </row>
    <row r="2182" spans="1:5" x14ac:dyDescent="0.2">
      <c r="A2182" s="2" t="s">
        <v>2059</v>
      </c>
      <c r="B2182" s="49">
        <v>5</v>
      </c>
      <c r="C2182" s="49">
        <v>4</v>
      </c>
      <c r="D2182" s="49">
        <v>1</v>
      </c>
      <c r="E2182" s="49">
        <v>0</v>
      </c>
    </row>
    <row r="2183" spans="1:5" x14ac:dyDescent="0.2">
      <c r="A2183" s="2" t="s">
        <v>1998</v>
      </c>
      <c r="B2183" s="49">
        <v>2</v>
      </c>
      <c r="C2183" s="47"/>
      <c r="D2183" s="49">
        <v>2</v>
      </c>
      <c r="E2183" s="49">
        <v>0</v>
      </c>
    </row>
    <row r="2184" spans="1:5" x14ac:dyDescent="0.2">
      <c r="A2184" s="2" t="s">
        <v>2101</v>
      </c>
      <c r="B2184" s="49">
        <v>243</v>
      </c>
      <c r="C2184" s="49">
        <v>125</v>
      </c>
      <c r="D2184" s="49">
        <v>118</v>
      </c>
      <c r="E2184" s="49">
        <v>0</v>
      </c>
    </row>
    <row r="2185" spans="1:5" x14ac:dyDescent="0.2">
      <c r="A2185" s="2" t="s">
        <v>1999</v>
      </c>
      <c r="B2185" s="49">
        <v>195</v>
      </c>
      <c r="C2185" s="49">
        <v>109</v>
      </c>
      <c r="D2185" s="49">
        <v>86</v>
      </c>
      <c r="E2185" s="49">
        <v>0</v>
      </c>
    </row>
    <row r="2186" spans="1:5" x14ac:dyDescent="0.2">
      <c r="A2186" s="2" t="s">
        <v>2086</v>
      </c>
      <c r="B2186" s="49">
        <v>211</v>
      </c>
      <c r="C2186" s="49">
        <v>111</v>
      </c>
      <c r="D2186" s="49">
        <v>100</v>
      </c>
      <c r="E2186" s="49">
        <v>0</v>
      </c>
    </row>
    <row r="2187" spans="1:5" x14ac:dyDescent="0.2">
      <c r="A2187" s="2" t="s">
        <v>2000</v>
      </c>
      <c r="B2187" s="49">
        <v>13</v>
      </c>
      <c r="C2187" s="49">
        <v>4</v>
      </c>
      <c r="D2187" s="49">
        <v>9</v>
      </c>
      <c r="E2187" s="49">
        <v>0</v>
      </c>
    </row>
    <row r="2188" spans="1:5" x14ac:dyDescent="0.2">
      <c r="A2188" s="2" t="s">
        <v>2001</v>
      </c>
      <c r="B2188" s="49">
        <v>23</v>
      </c>
      <c r="C2188" s="49">
        <v>10</v>
      </c>
      <c r="D2188" s="49">
        <v>13</v>
      </c>
      <c r="E2188" s="49">
        <v>0</v>
      </c>
    </row>
    <row r="2189" spans="1:5" x14ac:dyDescent="0.2">
      <c r="A2189" s="2" t="s">
        <v>2060</v>
      </c>
      <c r="B2189" s="49">
        <v>211</v>
      </c>
      <c r="C2189" s="49">
        <v>111</v>
      </c>
      <c r="D2189" s="49">
        <v>100</v>
      </c>
      <c r="E2189" s="49">
        <v>0</v>
      </c>
    </row>
    <row r="2190" spans="1:5" x14ac:dyDescent="0.2">
      <c r="A2190" s="2" t="s">
        <v>2061</v>
      </c>
      <c r="B2190" s="49">
        <v>36</v>
      </c>
      <c r="C2190" s="49">
        <v>14</v>
      </c>
      <c r="D2190" s="49">
        <v>22</v>
      </c>
      <c r="E2190" s="49">
        <v>0</v>
      </c>
    </row>
    <row r="2191" spans="1:5" x14ac:dyDescent="0.2">
      <c r="A2191" s="2" t="s">
        <v>2002</v>
      </c>
      <c r="B2191" s="49">
        <v>16</v>
      </c>
      <c r="C2191" s="49">
        <v>2</v>
      </c>
      <c r="D2191" s="49">
        <v>14</v>
      </c>
      <c r="E2191" s="49">
        <v>0</v>
      </c>
    </row>
    <row r="2192" spans="1:5" x14ac:dyDescent="0.2">
      <c r="A2192" s="2" t="s">
        <v>2003</v>
      </c>
      <c r="B2192" s="49">
        <v>1</v>
      </c>
      <c r="C2192" s="47"/>
      <c r="D2192" s="49">
        <v>1</v>
      </c>
      <c r="E2192" s="49">
        <v>0</v>
      </c>
    </row>
    <row r="2193" spans="1:5" x14ac:dyDescent="0.2">
      <c r="A2193" s="2" t="s">
        <v>2102</v>
      </c>
      <c r="B2193" s="49">
        <v>69</v>
      </c>
      <c r="C2193" s="49">
        <v>37</v>
      </c>
      <c r="D2193" s="49">
        <v>32</v>
      </c>
      <c r="E2193" s="49">
        <v>0</v>
      </c>
    </row>
    <row r="2194" spans="1:5" x14ac:dyDescent="0.2">
      <c r="A2194" s="2" t="s">
        <v>2004</v>
      </c>
      <c r="B2194" s="49">
        <v>43</v>
      </c>
      <c r="C2194" s="49">
        <v>28</v>
      </c>
      <c r="D2194" s="49">
        <v>15</v>
      </c>
      <c r="E2194" s="49">
        <v>0</v>
      </c>
    </row>
    <row r="2195" spans="1:5" x14ac:dyDescent="0.2">
      <c r="A2195" s="2" t="s">
        <v>2087</v>
      </c>
      <c r="B2195" s="49">
        <v>50</v>
      </c>
      <c r="C2195" s="49">
        <v>31</v>
      </c>
      <c r="D2195" s="49">
        <v>19</v>
      </c>
      <c r="E2195" s="49">
        <v>0</v>
      </c>
    </row>
    <row r="2196" spans="1:5" x14ac:dyDescent="0.2">
      <c r="A2196" s="2" t="s">
        <v>2005</v>
      </c>
      <c r="B2196" s="49">
        <v>19</v>
      </c>
      <c r="C2196" s="49">
        <v>6</v>
      </c>
      <c r="D2196" s="49">
        <v>13</v>
      </c>
      <c r="E2196" s="49">
        <v>0</v>
      </c>
    </row>
    <row r="2197" spans="1:5" x14ac:dyDescent="0.2">
      <c r="A2197" s="2" t="s">
        <v>2062</v>
      </c>
      <c r="B2197" s="49">
        <v>50</v>
      </c>
      <c r="C2197" s="49">
        <v>31</v>
      </c>
      <c r="D2197" s="49">
        <v>19</v>
      </c>
      <c r="E2197" s="49">
        <v>0</v>
      </c>
    </row>
    <row r="2198" spans="1:5" x14ac:dyDescent="0.2">
      <c r="A2198" s="2" t="s">
        <v>2063</v>
      </c>
      <c r="B2198" s="49">
        <v>19</v>
      </c>
      <c r="C2198" s="49">
        <v>6</v>
      </c>
      <c r="D2198" s="49">
        <v>13</v>
      </c>
      <c r="E2198" s="49">
        <v>0</v>
      </c>
    </row>
    <row r="2199" spans="1:5" x14ac:dyDescent="0.2">
      <c r="A2199" s="2" t="s">
        <v>2006</v>
      </c>
      <c r="B2199" s="49">
        <v>6</v>
      </c>
      <c r="C2199" s="49">
        <v>3</v>
      </c>
      <c r="D2199" s="49">
        <v>3</v>
      </c>
      <c r="E2199" s="49">
        <v>0</v>
      </c>
    </row>
    <row r="2200" spans="1:5" x14ac:dyDescent="0.2">
      <c r="A2200" s="2" t="s">
        <v>1965</v>
      </c>
      <c r="B2200" s="49">
        <v>13</v>
      </c>
      <c r="C2200" s="49">
        <v>6</v>
      </c>
      <c r="D2200" s="49">
        <v>7</v>
      </c>
      <c r="E2200" s="49">
        <v>0</v>
      </c>
    </row>
    <row r="2201" spans="1:5" x14ac:dyDescent="0.2">
      <c r="A2201" s="2" t="s">
        <v>1991</v>
      </c>
      <c r="B2201" s="49">
        <v>925</v>
      </c>
      <c r="C2201" s="49">
        <v>438</v>
      </c>
      <c r="D2201" s="49">
        <v>487</v>
      </c>
      <c r="E2201" s="49">
        <v>0</v>
      </c>
    </row>
    <row r="2202" spans="1:5" x14ac:dyDescent="0.2">
      <c r="A2202" s="2" t="s">
        <v>1966</v>
      </c>
      <c r="B2202" s="49">
        <v>712</v>
      </c>
      <c r="C2202" s="49">
        <v>364</v>
      </c>
      <c r="D2202" s="49">
        <v>348</v>
      </c>
      <c r="E2202" s="49">
        <v>0</v>
      </c>
    </row>
    <row r="2203" spans="1:5" x14ac:dyDescent="0.2">
      <c r="A2203" s="2" t="s">
        <v>1988</v>
      </c>
      <c r="B2203" s="49">
        <v>764</v>
      </c>
      <c r="C2203" s="49">
        <v>386</v>
      </c>
      <c r="D2203" s="49">
        <v>378</v>
      </c>
      <c r="E2203" s="49">
        <v>0</v>
      </c>
    </row>
    <row r="2204" spans="1:5" x14ac:dyDescent="0.2">
      <c r="A2204" s="2" t="s">
        <v>1967</v>
      </c>
      <c r="B2204" s="49">
        <v>67</v>
      </c>
      <c r="C2204" s="49">
        <v>32</v>
      </c>
      <c r="D2204" s="49">
        <v>35</v>
      </c>
      <c r="E2204" s="49">
        <v>0</v>
      </c>
    </row>
    <row r="2205" spans="1:5" x14ac:dyDescent="0.2">
      <c r="A2205" s="2" t="s">
        <v>1968</v>
      </c>
      <c r="B2205" s="49">
        <v>114</v>
      </c>
      <c r="C2205" s="49">
        <v>30</v>
      </c>
      <c r="D2205" s="49">
        <v>84</v>
      </c>
      <c r="E2205" s="49">
        <v>0</v>
      </c>
    </row>
    <row r="2206" spans="1:5" x14ac:dyDescent="0.2">
      <c r="A2206" s="2" t="s">
        <v>1981</v>
      </c>
      <c r="B2206" s="49">
        <v>764</v>
      </c>
      <c r="C2206" s="49">
        <v>386</v>
      </c>
      <c r="D2206" s="49">
        <v>378</v>
      </c>
      <c r="E2206" s="49">
        <v>0</v>
      </c>
    </row>
    <row r="2207" spans="1:5" x14ac:dyDescent="0.2">
      <c r="A2207" s="2" t="s">
        <v>1982</v>
      </c>
      <c r="B2207" s="49">
        <v>178</v>
      </c>
      <c r="C2207" s="49">
        <v>62</v>
      </c>
      <c r="D2207" s="49">
        <v>116</v>
      </c>
      <c r="E2207" s="49">
        <v>0</v>
      </c>
    </row>
    <row r="2208" spans="1:5" x14ac:dyDescent="0.2">
      <c r="A2208" s="2" t="s">
        <v>1969</v>
      </c>
      <c r="B2208" s="49">
        <v>41</v>
      </c>
      <c r="C2208" s="49">
        <v>16</v>
      </c>
      <c r="D2208" s="49">
        <v>25</v>
      </c>
      <c r="E2208" s="49">
        <v>0</v>
      </c>
    </row>
    <row r="2209" spans="1:5" x14ac:dyDescent="0.2">
      <c r="A2209" s="2" t="s">
        <v>2007</v>
      </c>
      <c r="B2209" s="49">
        <v>3</v>
      </c>
      <c r="C2209" s="49">
        <v>1</v>
      </c>
      <c r="D2209" s="49">
        <v>2</v>
      </c>
      <c r="E2209" s="49">
        <v>0</v>
      </c>
    </row>
    <row r="2210" spans="1:5" x14ac:dyDescent="0.2">
      <c r="A2210" s="2" t="s">
        <v>2103</v>
      </c>
      <c r="B2210" s="49">
        <v>246</v>
      </c>
      <c r="C2210" s="49">
        <v>104</v>
      </c>
      <c r="D2210" s="49">
        <v>142</v>
      </c>
      <c r="E2210" s="49">
        <v>0</v>
      </c>
    </row>
    <row r="2211" spans="1:5" x14ac:dyDescent="0.2">
      <c r="A2211" s="2" t="s">
        <v>2008</v>
      </c>
      <c r="B2211" s="49">
        <v>185</v>
      </c>
      <c r="C2211" s="49">
        <v>83</v>
      </c>
      <c r="D2211" s="49">
        <v>102</v>
      </c>
      <c r="E2211" s="49">
        <v>0</v>
      </c>
    </row>
    <row r="2212" spans="1:5" x14ac:dyDescent="0.2">
      <c r="A2212" s="2" t="s">
        <v>2088</v>
      </c>
      <c r="B2212" s="49">
        <v>200</v>
      </c>
      <c r="C2212" s="49">
        <v>88</v>
      </c>
      <c r="D2212" s="49">
        <v>112</v>
      </c>
      <c r="E2212" s="49">
        <v>0</v>
      </c>
    </row>
    <row r="2213" spans="1:5" x14ac:dyDescent="0.2">
      <c r="A2213" s="2" t="s">
        <v>2009</v>
      </c>
      <c r="B2213" s="49">
        <v>15</v>
      </c>
      <c r="C2213" s="49">
        <v>8</v>
      </c>
      <c r="D2213" s="49">
        <v>7</v>
      </c>
      <c r="E2213" s="49">
        <v>0</v>
      </c>
    </row>
    <row r="2214" spans="1:5" x14ac:dyDescent="0.2">
      <c r="A2214" s="2" t="s">
        <v>2010</v>
      </c>
      <c r="B2214" s="49">
        <v>34</v>
      </c>
      <c r="C2214" s="49">
        <v>9</v>
      </c>
      <c r="D2214" s="49">
        <v>25</v>
      </c>
      <c r="E2214" s="49">
        <v>0</v>
      </c>
    </row>
    <row r="2215" spans="1:5" x14ac:dyDescent="0.2">
      <c r="A2215" s="2" t="s">
        <v>2064</v>
      </c>
      <c r="B2215" s="49">
        <v>200</v>
      </c>
      <c r="C2215" s="49">
        <v>88</v>
      </c>
      <c r="D2215" s="49">
        <v>112</v>
      </c>
      <c r="E2215" s="49">
        <v>0</v>
      </c>
    </row>
    <row r="2216" spans="1:5" x14ac:dyDescent="0.2">
      <c r="A2216" s="2" t="s">
        <v>2065</v>
      </c>
      <c r="B2216" s="49">
        <v>48</v>
      </c>
      <c r="C2216" s="49">
        <v>17</v>
      </c>
      <c r="D2216" s="49">
        <v>31</v>
      </c>
      <c r="E2216" s="49">
        <v>0</v>
      </c>
    </row>
    <row r="2217" spans="1:5" x14ac:dyDescent="0.2">
      <c r="A2217" s="2" t="s">
        <v>2011</v>
      </c>
      <c r="B2217" s="49">
        <v>13</v>
      </c>
      <c r="C2217" s="49">
        <v>4</v>
      </c>
      <c r="D2217" s="49">
        <v>9</v>
      </c>
      <c r="E2217" s="49">
        <v>0</v>
      </c>
    </row>
    <row r="2218" spans="1:5" x14ac:dyDescent="0.2">
      <c r="A2218" s="2" t="s">
        <v>2012</v>
      </c>
      <c r="B2218" s="49">
        <v>7</v>
      </c>
      <c r="C2218" s="49">
        <v>2</v>
      </c>
      <c r="D2218" s="49">
        <v>5</v>
      </c>
      <c r="E2218" s="49">
        <v>0</v>
      </c>
    </row>
    <row r="2219" spans="1:5" x14ac:dyDescent="0.2">
      <c r="A2219" s="2" t="s">
        <v>2104</v>
      </c>
      <c r="B2219" s="49">
        <v>940</v>
      </c>
      <c r="C2219" s="49">
        <v>489</v>
      </c>
      <c r="D2219" s="49">
        <v>451</v>
      </c>
      <c r="E2219" s="49">
        <v>0</v>
      </c>
    </row>
    <row r="2220" spans="1:5" x14ac:dyDescent="0.2">
      <c r="A2220" s="2" t="s">
        <v>2013</v>
      </c>
      <c r="B2220" s="49">
        <v>760</v>
      </c>
      <c r="C2220" s="49">
        <v>415</v>
      </c>
      <c r="D2220" s="49">
        <v>345</v>
      </c>
      <c r="E2220" s="49">
        <v>0</v>
      </c>
    </row>
    <row r="2221" spans="1:5" x14ac:dyDescent="0.2">
      <c r="A2221" s="2" t="s">
        <v>2089</v>
      </c>
      <c r="B2221" s="49">
        <v>795</v>
      </c>
      <c r="C2221" s="49">
        <v>427</v>
      </c>
      <c r="D2221" s="49">
        <v>368</v>
      </c>
      <c r="E2221" s="49">
        <v>0</v>
      </c>
    </row>
    <row r="2222" spans="1:5" x14ac:dyDescent="0.2">
      <c r="A2222" s="2" t="s">
        <v>2014</v>
      </c>
      <c r="B2222" s="49">
        <v>111</v>
      </c>
      <c r="C2222" s="49">
        <v>55</v>
      </c>
      <c r="D2222" s="49">
        <v>56</v>
      </c>
      <c r="E2222" s="49">
        <v>0</v>
      </c>
    </row>
    <row r="2223" spans="1:5" x14ac:dyDescent="0.2">
      <c r="A2223" s="2" t="s">
        <v>2015</v>
      </c>
      <c r="B2223" s="49">
        <v>60</v>
      </c>
      <c r="C2223" s="49">
        <v>16</v>
      </c>
      <c r="D2223" s="49">
        <v>44</v>
      </c>
      <c r="E2223" s="49">
        <v>0</v>
      </c>
    </row>
    <row r="2224" spans="1:5" x14ac:dyDescent="0.2">
      <c r="A2224" s="2" t="s">
        <v>2066</v>
      </c>
      <c r="B2224" s="49">
        <v>795</v>
      </c>
      <c r="C2224" s="49">
        <v>427</v>
      </c>
      <c r="D2224" s="49">
        <v>368</v>
      </c>
      <c r="E2224" s="49">
        <v>0</v>
      </c>
    </row>
    <row r="2225" spans="1:5" x14ac:dyDescent="0.2">
      <c r="A2225" s="2" t="s">
        <v>2067</v>
      </c>
      <c r="B2225" s="49">
        <v>171</v>
      </c>
      <c r="C2225" s="49">
        <v>71</v>
      </c>
      <c r="D2225" s="49">
        <v>100</v>
      </c>
      <c r="E2225" s="49">
        <v>0</v>
      </c>
    </row>
    <row r="2226" spans="1:5" x14ac:dyDescent="0.2">
      <c r="A2226" s="2" t="s">
        <v>2016</v>
      </c>
      <c r="B2226" s="49">
        <v>32</v>
      </c>
      <c r="C2226" s="49">
        <v>12</v>
      </c>
      <c r="D2226" s="49">
        <v>20</v>
      </c>
      <c r="E2226" s="49">
        <v>0</v>
      </c>
    </row>
    <row r="2227" spans="1:5" x14ac:dyDescent="0.2">
      <c r="A2227" s="2" t="s">
        <v>2017</v>
      </c>
      <c r="B2227" s="49">
        <v>4</v>
      </c>
      <c r="C2227" s="49">
        <v>2</v>
      </c>
      <c r="D2227" s="49">
        <v>2</v>
      </c>
      <c r="E2227" s="49">
        <v>0</v>
      </c>
    </row>
    <row r="2228" spans="1:5" x14ac:dyDescent="0.2">
      <c r="A2228" s="2" t="s">
        <v>2105</v>
      </c>
      <c r="B2228" s="49">
        <v>237</v>
      </c>
      <c r="C2228" s="49">
        <v>139</v>
      </c>
      <c r="D2228" s="49">
        <v>98</v>
      </c>
      <c r="E2228" s="49">
        <v>0</v>
      </c>
    </row>
    <row r="2229" spans="1:5" x14ac:dyDescent="0.2">
      <c r="A2229" s="2" t="s">
        <v>2018</v>
      </c>
      <c r="B2229" s="49">
        <v>125</v>
      </c>
      <c r="C2229" s="49">
        <v>81</v>
      </c>
      <c r="D2229" s="49">
        <v>44</v>
      </c>
      <c r="E2229" s="49">
        <v>0</v>
      </c>
    </row>
    <row r="2230" spans="1:5" x14ac:dyDescent="0.2">
      <c r="A2230" s="2" t="s">
        <v>2090</v>
      </c>
      <c r="B2230" s="49">
        <v>146</v>
      </c>
      <c r="C2230" s="49">
        <v>94</v>
      </c>
      <c r="D2230" s="49">
        <v>52</v>
      </c>
      <c r="E2230" s="49">
        <v>0</v>
      </c>
    </row>
    <row r="2231" spans="1:5" x14ac:dyDescent="0.2">
      <c r="A2231" s="2" t="s">
        <v>2019</v>
      </c>
      <c r="B2231" s="49">
        <v>25</v>
      </c>
      <c r="C2231" s="49">
        <v>17</v>
      </c>
      <c r="D2231" s="49">
        <v>8</v>
      </c>
      <c r="E2231" s="49">
        <v>0</v>
      </c>
    </row>
    <row r="2232" spans="1:5" x14ac:dyDescent="0.2">
      <c r="A2232" s="2" t="s">
        <v>2020</v>
      </c>
      <c r="B2232" s="49">
        <v>76</v>
      </c>
      <c r="C2232" s="49">
        <v>35</v>
      </c>
      <c r="D2232" s="49">
        <v>41</v>
      </c>
      <c r="E2232" s="49">
        <v>0</v>
      </c>
    </row>
    <row r="2233" spans="1:5" x14ac:dyDescent="0.2">
      <c r="A2233" s="2" t="s">
        <v>2068</v>
      </c>
      <c r="B2233" s="49">
        <v>146</v>
      </c>
      <c r="C2233" s="49">
        <v>94</v>
      </c>
      <c r="D2233" s="49">
        <v>52</v>
      </c>
      <c r="E2233" s="49">
        <v>0</v>
      </c>
    </row>
    <row r="2234" spans="1:5" x14ac:dyDescent="0.2">
      <c r="A2234" s="2" t="s">
        <v>2069</v>
      </c>
      <c r="B2234" s="49">
        <v>99</v>
      </c>
      <c r="C2234" s="49">
        <v>51</v>
      </c>
      <c r="D2234" s="49">
        <v>48</v>
      </c>
      <c r="E2234" s="49">
        <v>0</v>
      </c>
    </row>
    <row r="2235" spans="1:5" x14ac:dyDescent="0.2">
      <c r="A2235" s="2" t="s">
        <v>2021</v>
      </c>
      <c r="B2235" s="49">
        <v>17</v>
      </c>
      <c r="C2235" s="49">
        <v>11</v>
      </c>
      <c r="D2235" s="49">
        <v>6</v>
      </c>
      <c r="E2235" s="49">
        <v>0</v>
      </c>
    </row>
    <row r="2236" spans="1:5" x14ac:dyDescent="0.2">
      <c r="A2236" s="2" t="s">
        <v>2022</v>
      </c>
      <c r="B2236" s="49">
        <v>14</v>
      </c>
      <c r="C2236" s="49">
        <v>6</v>
      </c>
      <c r="D2236" s="49">
        <v>8</v>
      </c>
      <c r="E2236" s="49">
        <v>0</v>
      </c>
    </row>
    <row r="2237" spans="1:5" x14ac:dyDescent="0.2">
      <c r="A2237" s="2" t="s">
        <v>2106</v>
      </c>
      <c r="B2237" s="49">
        <v>357</v>
      </c>
      <c r="C2237" s="49">
        <v>175</v>
      </c>
      <c r="D2237" s="49">
        <v>182</v>
      </c>
      <c r="E2237" s="49">
        <v>0</v>
      </c>
    </row>
    <row r="2238" spans="1:5" x14ac:dyDescent="0.2">
      <c r="A2238" s="2" t="s">
        <v>2023</v>
      </c>
      <c r="B2238" s="49">
        <v>292</v>
      </c>
      <c r="C2238" s="49">
        <v>158</v>
      </c>
      <c r="D2238" s="49">
        <v>134</v>
      </c>
      <c r="E2238" s="49">
        <v>0</v>
      </c>
    </row>
    <row r="2239" spans="1:5" x14ac:dyDescent="0.2">
      <c r="A2239" s="2" t="s">
        <v>2091</v>
      </c>
      <c r="B2239" s="49">
        <v>315</v>
      </c>
      <c r="C2239" s="49">
        <v>164</v>
      </c>
      <c r="D2239" s="49">
        <v>151</v>
      </c>
      <c r="E2239" s="49">
        <v>0</v>
      </c>
    </row>
    <row r="2240" spans="1:5" x14ac:dyDescent="0.2">
      <c r="A2240" s="2" t="s">
        <v>2024</v>
      </c>
      <c r="B2240" s="49">
        <v>18</v>
      </c>
      <c r="C2240" s="49">
        <v>9</v>
      </c>
      <c r="D2240" s="49">
        <v>9</v>
      </c>
      <c r="E2240" s="49">
        <v>0</v>
      </c>
    </row>
    <row r="2241" spans="1:5" x14ac:dyDescent="0.2">
      <c r="A2241" s="2" t="s">
        <v>2025</v>
      </c>
      <c r="B2241" s="49">
        <v>32</v>
      </c>
      <c r="C2241" s="49">
        <v>6</v>
      </c>
      <c r="D2241" s="49">
        <v>26</v>
      </c>
      <c r="E2241" s="49">
        <v>0</v>
      </c>
    </row>
    <row r="2242" spans="1:5" x14ac:dyDescent="0.2">
      <c r="A2242" s="2" t="s">
        <v>2070</v>
      </c>
      <c r="B2242" s="49">
        <v>315</v>
      </c>
      <c r="C2242" s="49">
        <v>164</v>
      </c>
      <c r="D2242" s="49">
        <v>151</v>
      </c>
      <c r="E2242" s="49">
        <v>0</v>
      </c>
    </row>
    <row r="2243" spans="1:5" x14ac:dyDescent="0.2">
      <c r="A2243" s="2" t="s">
        <v>2071</v>
      </c>
      <c r="B2243" s="49">
        <v>50</v>
      </c>
      <c r="C2243" s="49">
        <v>15</v>
      </c>
      <c r="D2243" s="49">
        <v>35</v>
      </c>
      <c r="E2243" s="49">
        <v>0</v>
      </c>
    </row>
    <row r="2244" spans="1:5" x14ac:dyDescent="0.2">
      <c r="A2244" s="2" t="s">
        <v>2026</v>
      </c>
      <c r="B2244" s="49">
        <v>12</v>
      </c>
      <c r="C2244" s="49">
        <v>2</v>
      </c>
      <c r="D2244" s="49">
        <v>10</v>
      </c>
      <c r="E2244" s="49">
        <v>0</v>
      </c>
    </row>
    <row r="2245" spans="1:5" x14ac:dyDescent="0.2">
      <c r="A2245" s="2" t="s">
        <v>1970</v>
      </c>
      <c r="B2245" s="49">
        <v>24</v>
      </c>
      <c r="C2245" s="49">
        <v>11</v>
      </c>
      <c r="D2245" s="49">
        <v>13</v>
      </c>
      <c r="E2245" s="49">
        <v>0</v>
      </c>
    </row>
    <row r="2246" spans="1:5" x14ac:dyDescent="0.2">
      <c r="A2246" s="2" t="s">
        <v>1992</v>
      </c>
      <c r="B2246" s="49">
        <v>1019</v>
      </c>
      <c r="C2246" s="49">
        <v>539</v>
      </c>
      <c r="D2246" s="49">
        <v>480</v>
      </c>
      <c r="E2246" s="49">
        <v>0</v>
      </c>
    </row>
    <row r="2247" spans="1:5" x14ac:dyDescent="0.2">
      <c r="A2247" s="2" t="s">
        <v>1971</v>
      </c>
      <c r="B2247" s="49">
        <v>619</v>
      </c>
      <c r="C2247" s="49">
        <v>362</v>
      </c>
      <c r="D2247" s="49">
        <v>257</v>
      </c>
      <c r="E2247" s="49">
        <v>0</v>
      </c>
    </row>
    <row r="2248" spans="1:5" x14ac:dyDescent="0.2">
      <c r="A2248" s="2" t="s">
        <v>1989</v>
      </c>
      <c r="B2248" s="49">
        <v>691</v>
      </c>
      <c r="C2248" s="49">
        <v>397</v>
      </c>
      <c r="D2248" s="49">
        <v>294</v>
      </c>
      <c r="E2248" s="49">
        <v>0</v>
      </c>
    </row>
    <row r="2249" spans="1:5" x14ac:dyDescent="0.2">
      <c r="A2249" s="2" t="s">
        <v>1972</v>
      </c>
      <c r="B2249" s="49">
        <v>159</v>
      </c>
      <c r="C2249" s="49">
        <v>79</v>
      </c>
      <c r="D2249" s="49">
        <v>80</v>
      </c>
      <c r="E2249" s="49">
        <v>0</v>
      </c>
    </row>
    <row r="2250" spans="1:5" x14ac:dyDescent="0.2">
      <c r="A2250" s="2" t="s">
        <v>1973</v>
      </c>
      <c r="B2250" s="49">
        <v>205</v>
      </c>
      <c r="C2250" s="49">
        <v>81</v>
      </c>
      <c r="D2250" s="49">
        <v>124</v>
      </c>
      <c r="E2250" s="49">
        <v>0</v>
      </c>
    </row>
    <row r="2251" spans="1:5" x14ac:dyDescent="0.2">
      <c r="A2251" s="2" t="s">
        <v>1983</v>
      </c>
      <c r="B2251" s="49">
        <v>691</v>
      </c>
      <c r="C2251" s="49">
        <v>397</v>
      </c>
      <c r="D2251" s="49">
        <v>294</v>
      </c>
      <c r="E2251" s="49">
        <v>0</v>
      </c>
    </row>
    <row r="2252" spans="1:5" x14ac:dyDescent="0.2">
      <c r="A2252" s="2" t="s">
        <v>1984</v>
      </c>
      <c r="B2252" s="49">
        <v>359</v>
      </c>
      <c r="C2252" s="49">
        <v>156</v>
      </c>
      <c r="D2252" s="49">
        <v>203</v>
      </c>
      <c r="E2252" s="49">
        <v>0</v>
      </c>
    </row>
    <row r="2253" spans="1:5" x14ac:dyDescent="0.2">
      <c r="A2253" s="2" t="s">
        <v>1974</v>
      </c>
      <c r="B2253" s="49">
        <v>51</v>
      </c>
      <c r="C2253" s="49">
        <v>26</v>
      </c>
      <c r="D2253" s="49">
        <v>25</v>
      </c>
      <c r="E2253" s="49">
        <v>0</v>
      </c>
    </row>
    <row r="2254" spans="1:5" x14ac:dyDescent="0.2">
      <c r="A2254" s="2" t="s">
        <v>2027</v>
      </c>
      <c r="B2254" s="49">
        <v>15</v>
      </c>
      <c r="C2254" s="49">
        <v>8</v>
      </c>
      <c r="D2254" s="49">
        <v>7</v>
      </c>
      <c r="E2254" s="49">
        <v>0</v>
      </c>
    </row>
    <row r="2255" spans="1:5" x14ac:dyDescent="0.2">
      <c r="A2255" s="2" t="s">
        <v>2107</v>
      </c>
      <c r="B2255" s="49">
        <v>381</v>
      </c>
      <c r="C2255" s="49">
        <v>201</v>
      </c>
      <c r="D2255" s="49">
        <v>180</v>
      </c>
      <c r="E2255" s="49">
        <v>0</v>
      </c>
    </row>
    <row r="2256" spans="1:5" x14ac:dyDescent="0.2">
      <c r="A2256" s="2" t="s">
        <v>2028</v>
      </c>
      <c r="B2256" s="49">
        <v>274</v>
      </c>
      <c r="C2256" s="49">
        <v>156</v>
      </c>
      <c r="D2256" s="49">
        <v>118</v>
      </c>
      <c r="E2256" s="49">
        <v>0</v>
      </c>
    </row>
    <row r="2257" spans="1:5" x14ac:dyDescent="0.2">
      <c r="A2257" s="2" t="s">
        <v>2092</v>
      </c>
      <c r="B2257" s="49">
        <v>295</v>
      </c>
      <c r="C2257" s="49">
        <v>165</v>
      </c>
      <c r="D2257" s="49">
        <v>130</v>
      </c>
      <c r="E2257" s="49">
        <v>0</v>
      </c>
    </row>
    <row r="2258" spans="1:5" x14ac:dyDescent="0.2">
      <c r="A2258" s="2" t="s">
        <v>2029</v>
      </c>
      <c r="B2258" s="49">
        <v>32</v>
      </c>
      <c r="C2258" s="49">
        <v>20</v>
      </c>
      <c r="D2258" s="49">
        <v>12</v>
      </c>
      <c r="E2258" s="49">
        <v>0</v>
      </c>
    </row>
    <row r="2259" spans="1:5" x14ac:dyDescent="0.2">
      <c r="A2259" s="2" t="s">
        <v>2030</v>
      </c>
      <c r="B2259" s="49">
        <v>65</v>
      </c>
      <c r="C2259" s="49">
        <v>19</v>
      </c>
      <c r="D2259" s="49">
        <v>46</v>
      </c>
      <c r="E2259" s="49">
        <v>0</v>
      </c>
    </row>
    <row r="2260" spans="1:5" x14ac:dyDescent="0.2">
      <c r="A2260" s="2" t="s">
        <v>2072</v>
      </c>
      <c r="B2260" s="49">
        <v>295</v>
      </c>
      <c r="C2260" s="49">
        <v>165</v>
      </c>
      <c r="D2260" s="49">
        <v>130</v>
      </c>
      <c r="E2260" s="49">
        <v>0</v>
      </c>
    </row>
    <row r="2261" spans="1:5" x14ac:dyDescent="0.2">
      <c r="A2261" s="2" t="s">
        <v>2073</v>
      </c>
      <c r="B2261" s="49">
        <v>96</v>
      </c>
      <c r="C2261" s="49">
        <v>38</v>
      </c>
      <c r="D2261" s="49">
        <v>58</v>
      </c>
      <c r="E2261" s="49">
        <v>0</v>
      </c>
    </row>
    <row r="2262" spans="1:5" x14ac:dyDescent="0.2">
      <c r="A2262" s="2" t="s">
        <v>2031</v>
      </c>
      <c r="B2262" s="49">
        <v>9</v>
      </c>
      <c r="C2262" s="49">
        <v>3</v>
      </c>
      <c r="D2262" s="49">
        <v>6</v>
      </c>
      <c r="E2262" s="49">
        <v>0</v>
      </c>
    </row>
    <row r="2263" spans="1:5" x14ac:dyDescent="0.2">
      <c r="A2263" s="2" t="s">
        <v>1993</v>
      </c>
      <c r="B2263" s="49">
        <v>15</v>
      </c>
      <c r="C2263" s="49">
        <v>9</v>
      </c>
      <c r="D2263" s="49">
        <v>6</v>
      </c>
      <c r="E2263" s="49">
        <v>0</v>
      </c>
    </row>
    <row r="2264" spans="1:5" x14ac:dyDescent="0.2">
      <c r="A2264" s="2" t="s">
        <v>1975</v>
      </c>
      <c r="B2264" s="49">
        <v>15</v>
      </c>
      <c r="C2264" s="49">
        <v>9</v>
      </c>
      <c r="D2264" s="49">
        <v>6</v>
      </c>
      <c r="E2264" s="49">
        <v>0</v>
      </c>
    </row>
    <row r="2265" spans="1:5" x14ac:dyDescent="0.2">
      <c r="A2265" s="2" t="s">
        <v>1985</v>
      </c>
      <c r="B2265" s="49">
        <v>15</v>
      </c>
      <c r="C2265" s="49">
        <v>9</v>
      </c>
      <c r="D2265" s="49">
        <v>6</v>
      </c>
      <c r="E2265" s="49">
        <v>0</v>
      </c>
    </row>
    <row r="2266" spans="1:5" x14ac:dyDescent="0.2">
      <c r="A2266" s="2" t="s">
        <v>2115</v>
      </c>
      <c r="B2266" s="49">
        <v>62</v>
      </c>
      <c r="C2266" s="49">
        <v>26</v>
      </c>
      <c r="D2266" s="49">
        <v>36</v>
      </c>
      <c r="E2266" s="49">
        <v>0</v>
      </c>
    </row>
    <row r="2267" spans="1:5" x14ac:dyDescent="0.2">
      <c r="A2267" s="2" t="s">
        <v>2123</v>
      </c>
      <c r="B2267" s="49">
        <v>3604</v>
      </c>
      <c r="C2267" s="49">
        <v>1832</v>
      </c>
      <c r="D2267" s="49">
        <v>1772</v>
      </c>
      <c r="E2267" s="49">
        <v>0</v>
      </c>
    </row>
    <row r="2268" spans="1:5" x14ac:dyDescent="0.2">
      <c r="A2268" s="2" t="s">
        <v>2116</v>
      </c>
      <c r="B2268" s="49">
        <v>2661</v>
      </c>
      <c r="C2268" s="49">
        <v>1456</v>
      </c>
      <c r="D2268" s="49">
        <v>1205</v>
      </c>
      <c r="E2268" s="49">
        <v>0</v>
      </c>
    </row>
    <row r="2269" spans="1:5" x14ac:dyDescent="0.2">
      <c r="A2269" s="2" t="s">
        <v>2122</v>
      </c>
      <c r="B2269" s="49">
        <v>2870</v>
      </c>
      <c r="C2269" s="49">
        <v>1538</v>
      </c>
      <c r="D2269" s="49">
        <v>1332</v>
      </c>
      <c r="E2269" s="49">
        <v>0</v>
      </c>
    </row>
    <row r="2270" spans="1:5" x14ac:dyDescent="0.2">
      <c r="A2270" s="2" t="s">
        <v>2117</v>
      </c>
      <c r="B2270" s="49">
        <v>397</v>
      </c>
      <c r="C2270" s="49">
        <v>196</v>
      </c>
      <c r="D2270" s="49">
        <v>201</v>
      </c>
      <c r="E2270" s="49">
        <v>0</v>
      </c>
    </row>
    <row r="2271" spans="1:5" x14ac:dyDescent="0.2">
      <c r="A2271" s="2" t="s">
        <v>2118</v>
      </c>
      <c r="B2271" s="49">
        <v>462</v>
      </c>
      <c r="C2271" s="49">
        <v>151</v>
      </c>
      <c r="D2271" s="49">
        <v>311</v>
      </c>
      <c r="E2271" s="49">
        <v>0</v>
      </c>
    </row>
    <row r="2272" spans="1:5" x14ac:dyDescent="0.2">
      <c r="A2272" s="2" t="s">
        <v>2120</v>
      </c>
      <c r="B2272" s="49">
        <v>2870</v>
      </c>
      <c r="C2272" s="49">
        <v>1538</v>
      </c>
      <c r="D2272" s="49">
        <v>1332</v>
      </c>
      <c r="E2272" s="49">
        <v>0</v>
      </c>
    </row>
    <row r="2273" spans="1:5" x14ac:dyDescent="0.2">
      <c r="A2273" s="2" t="s">
        <v>2121</v>
      </c>
      <c r="B2273" s="49">
        <v>850</v>
      </c>
      <c r="C2273" s="49">
        <v>343</v>
      </c>
      <c r="D2273" s="49">
        <v>507</v>
      </c>
      <c r="E2273" s="49">
        <v>0</v>
      </c>
    </row>
    <row r="2274" spans="1:5" x14ac:dyDescent="0.2">
      <c r="A2274" s="2" t="s">
        <v>2119</v>
      </c>
      <c r="B2274" s="49">
        <v>166</v>
      </c>
      <c r="C2274" s="49">
        <v>63</v>
      </c>
      <c r="D2274" s="49">
        <v>103</v>
      </c>
      <c r="E2274" s="49">
        <v>0</v>
      </c>
    </row>
    <row r="2275" spans="1:5" x14ac:dyDescent="0.2">
      <c r="A2275" s="2" t="s">
        <v>2108</v>
      </c>
      <c r="B2275" s="49">
        <v>22</v>
      </c>
      <c r="C2275" s="49">
        <v>14</v>
      </c>
      <c r="D2275" s="49">
        <v>8</v>
      </c>
      <c r="E2275" s="49">
        <v>0</v>
      </c>
    </row>
    <row r="2276" spans="1:5" x14ac:dyDescent="0.2">
      <c r="A2276" s="2" t="s">
        <v>2032</v>
      </c>
      <c r="B2276" s="49">
        <v>12</v>
      </c>
      <c r="C2276" s="49">
        <v>8</v>
      </c>
      <c r="D2276" s="49">
        <v>4</v>
      </c>
      <c r="E2276" s="49">
        <v>0</v>
      </c>
    </row>
    <row r="2277" spans="1:5" x14ac:dyDescent="0.2">
      <c r="A2277" s="2" t="s">
        <v>2093</v>
      </c>
      <c r="B2277" s="49">
        <v>12</v>
      </c>
      <c r="C2277" s="49">
        <v>8</v>
      </c>
      <c r="D2277" s="49">
        <v>4</v>
      </c>
      <c r="E2277" s="49">
        <v>0</v>
      </c>
    </row>
    <row r="2278" spans="1:5" x14ac:dyDescent="0.2">
      <c r="A2278" s="2" t="s">
        <v>2033</v>
      </c>
      <c r="B2278" s="49">
        <v>10</v>
      </c>
      <c r="C2278" s="49">
        <v>6</v>
      </c>
      <c r="D2278" s="49">
        <v>4</v>
      </c>
      <c r="E2278" s="49">
        <v>0</v>
      </c>
    </row>
    <row r="2279" spans="1:5" x14ac:dyDescent="0.2">
      <c r="A2279" s="2" t="s">
        <v>2074</v>
      </c>
      <c r="B2279" s="49">
        <v>12</v>
      </c>
      <c r="C2279" s="49">
        <v>8</v>
      </c>
      <c r="D2279" s="49">
        <v>4</v>
      </c>
      <c r="E2279" s="49">
        <v>0</v>
      </c>
    </row>
    <row r="2280" spans="1:5" x14ac:dyDescent="0.2">
      <c r="A2280" s="2" t="s">
        <v>2075</v>
      </c>
      <c r="B2280" s="49">
        <v>10</v>
      </c>
      <c r="C2280" s="49">
        <v>6</v>
      </c>
      <c r="D2280" s="49">
        <v>4</v>
      </c>
      <c r="E2280" s="49">
        <v>0</v>
      </c>
    </row>
    <row r="2281" spans="1:5" x14ac:dyDescent="0.2">
      <c r="A2281" s="2" t="s">
        <v>2034</v>
      </c>
      <c r="B2281" s="49">
        <v>11</v>
      </c>
      <c r="C2281" s="49">
        <v>5</v>
      </c>
      <c r="D2281" s="49">
        <v>6</v>
      </c>
      <c r="E2281" s="49">
        <v>0</v>
      </c>
    </row>
    <row r="2282" spans="1:5" x14ac:dyDescent="0.2">
      <c r="A2282" s="2" t="s">
        <v>2109</v>
      </c>
      <c r="B2282" s="49">
        <v>638</v>
      </c>
      <c r="C2282" s="49">
        <v>311</v>
      </c>
      <c r="D2282" s="49">
        <v>327</v>
      </c>
      <c r="E2282" s="49">
        <v>0</v>
      </c>
    </row>
    <row r="2283" spans="1:5" x14ac:dyDescent="0.2">
      <c r="A2283" s="2" t="s">
        <v>2035</v>
      </c>
      <c r="B2283" s="49">
        <v>503</v>
      </c>
      <c r="C2283" s="49">
        <v>264</v>
      </c>
      <c r="D2283" s="49">
        <v>239</v>
      </c>
      <c r="E2283" s="49">
        <v>0</v>
      </c>
    </row>
    <row r="2284" spans="1:5" x14ac:dyDescent="0.2">
      <c r="A2284" s="2" t="s">
        <v>2094</v>
      </c>
      <c r="B2284" s="49">
        <v>535</v>
      </c>
      <c r="C2284" s="49">
        <v>278</v>
      </c>
      <c r="D2284" s="49">
        <v>257</v>
      </c>
      <c r="E2284" s="49">
        <v>0</v>
      </c>
    </row>
    <row r="2285" spans="1:5" x14ac:dyDescent="0.2">
      <c r="A2285" s="2" t="s">
        <v>2036</v>
      </c>
      <c r="B2285" s="49">
        <v>52</v>
      </c>
      <c r="C2285" s="49">
        <v>24</v>
      </c>
      <c r="D2285" s="49">
        <v>28</v>
      </c>
      <c r="E2285" s="49">
        <v>0</v>
      </c>
    </row>
    <row r="2286" spans="1:5" x14ac:dyDescent="0.2">
      <c r="A2286" s="2" t="s">
        <v>2037</v>
      </c>
      <c r="B2286" s="49">
        <v>61</v>
      </c>
      <c r="C2286" s="49">
        <v>15</v>
      </c>
      <c r="D2286" s="49">
        <v>46</v>
      </c>
      <c r="E2286" s="49">
        <v>0</v>
      </c>
    </row>
    <row r="2287" spans="1:5" x14ac:dyDescent="0.2">
      <c r="A2287" s="2" t="s">
        <v>2076</v>
      </c>
      <c r="B2287" s="49">
        <v>535</v>
      </c>
      <c r="C2287" s="49">
        <v>278</v>
      </c>
      <c r="D2287" s="49">
        <v>257</v>
      </c>
      <c r="E2287" s="49">
        <v>0</v>
      </c>
    </row>
    <row r="2288" spans="1:5" x14ac:dyDescent="0.2">
      <c r="A2288" s="2" t="s">
        <v>2077</v>
      </c>
      <c r="B2288" s="49">
        <v>112</v>
      </c>
      <c r="C2288" s="49">
        <v>39</v>
      </c>
      <c r="D2288" s="49">
        <v>73</v>
      </c>
      <c r="E2288" s="49">
        <v>0</v>
      </c>
    </row>
    <row r="2289" spans="1:5" x14ac:dyDescent="0.2">
      <c r="A2289" s="2" t="s">
        <v>2038</v>
      </c>
      <c r="B2289" s="49">
        <v>22</v>
      </c>
      <c r="C2289" s="49">
        <v>9</v>
      </c>
      <c r="D2289" s="49">
        <v>13</v>
      </c>
      <c r="E2289" s="49">
        <v>0</v>
      </c>
    </row>
    <row r="2290" spans="1:5" x14ac:dyDescent="0.2">
      <c r="A2290" s="2" t="s">
        <v>2039</v>
      </c>
      <c r="B2290" s="49">
        <v>5</v>
      </c>
      <c r="C2290" s="49">
        <v>1</v>
      </c>
      <c r="D2290" s="49">
        <v>4</v>
      </c>
      <c r="E2290" s="49">
        <v>0</v>
      </c>
    </row>
    <row r="2291" spans="1:5" x14ac:dyDescent="0.2">
      <c r="A2291" s="2" t="s">
        <v>2110</v>
      </c>
      <c r="B2291" s="49">
        <v>366</v>
      </c>
      <c r="C2291" s="49">
        <v>179</v>
      </c>
      <c r="D2291" s="49">
        <v>187</v>
      </c>
      <c r="E2291" s="49">
        <v>0</v>
      </c>
    </row>
    <row r="2292" spans="1:5" x14ac:dyDescent="0.2">
      <c r="A2292" s="2" t="s">
        <v>2040</v>
      </c>
      <c r="B2292" s="49">
        <v>215</v>
      </c>
      <c r="C2292" s="49">
        <v>121</v>
      </c>
      <c r="D2292" s="49">
        <v>94</v>
      </c>
      <c r="E2292" s="49">
        <v>0</v>
      </c>
    </row>
    <row r="2293" spans="1:5" x14ac:dyDescent="0.2">
      <c r="A2293" s="2" t="s">
        <v>2095</v>
      </c>
      <c r="B2293" s="49">
        <v>245</v>
      </c>
      <c r="C2293" s="49">
        <v>134</v>
      </c>
      <c r="D2293" s="49">
        <v>111</v>
      </c>
      <c r="E2293" s="49">
        <v>0</v>
      </c>
    </row>
    <row r="2294" spans="1:5" x14ac:dyDescent="0.2">
      <c r="A2294" s="2" t="s">
        <v>2041</v>
      </c>
      <c r="B2294" s="49">
        <v>105</v>
      </c>
      <c r="C2294" s="49">
        <v>45</v>
      </c>
      <c r="D2294" s="49">
        <v>60</v>
      </c>
      <c r="E2294" s="49">
        <v>0</v>
      </c>
    </row>
    <row r="2295" spans="1:5" x14ac:dyDescent="0.2">
      <c r="A2295" s="2" t="s">
        <v>2042</v>
      </c>
      <c r="B2295" s="49">
        <v>29</v>
      </c>
      <c r="C2295" s="49">
        <v>7</v>
      </c>
      <c r="D2295" s="49">
        <v>22</v>
      </c>
      <c r="E2295" s="49">
        <v>0</v>
      </c>
    </row>
    <row r="2296" spans="1:5" x14ac:dyDescent="0.2">
      <c r="A2296" s="2" t="s">
        <v>2078</v>
      </c>
      <c r="B2296" s="49">
        <v>245</v>
      </c>
      <c r="C2296" s="49">
        <v>134</v>
      </c>
      <c r="D2296" s="49">
        <v>111</v>
      </c>
      <c r="E2296" s="49">
        <v>0</v>
      </c>
    </row>
    <row r="2297" spans="1:5" x14ac:dyDescent="0.2">
      <c r="A2297" s="2" t="s">
        <v>2079</v>
      </c>
      <c r="B2297" s="49">
        <v>133</v>
      </c>
      <c r="C2297" s="49">
        <v>51</v>
      </c>
      <c r="D2297" s="49">
        <v>82</v>
      </c>
      <c r="E2297" s="49">
        <v>0</v>
      </c>
    </row>
    <row r="2298" spans="1:5" x14ac:dyDescent="0.2">
      <c r="A2298" s="2" t="s">
        <v>2043</v>
      </c>
      <c r="B2298" s="49">
        <v>25</v>
      </c>
      <c r="C2298" s="49">
        <v>12</v>
      </c>
      <c r="D2298" s="49">
        <v>13</v>
      </c>
      <c r="E2298" s="49">
        <v>0</v>
      </c>
    </row>
    <row r="2299" spans="1:5" x14ac:dyDescent="0.2">
      <c r="A2299" s="2" t="s">
        <v>2044</v>
      </c>
      <c r="B2299" s="49">
        <v>2</v>
      </c>
      <c r="C2299" s="49">
        <v>1</v>
      </c>
      <c r="D2299" s="49">
        <v>1</v>
      </c>
      <c r="E2299" s="49">
        <v>0</v>
      </c>
    </row>
    <row r="2300" spans="1:5" x14ac:dyDescent="0.2">
      <c r="A2300" s="2" t="s">
        <v>2111</v>
      </c>
      <c r="B2300" s="49">
        <v>185</v>
      </c>
      <c r="C2300" s="49">
        <v>99</v>
      </c>
      <c r="D2300" s="49">
        <v>86</v>
      </c>
      <c r="E2300" s="49">
        <v>0</v>
      </c>
    </row>
    <row r="2301" spans="1:5" x14ac:dyDescent="0.2">
      <c r="A2301" s="2" t="s">
        <v>2045</v>
      </c>
      <c r="B2301" s="49">
        <v>145</v>
      </c>
      <c r="C2301" s="49">
        <v>84</v>
      </c>
      <c r="D2301" s="49">
        <v>61</v>
      </c>
      <c r="E2301" s="49">
        <v>0</v>
      </c>
    </row>
    <row r="2302" spans="1:5" x14ac:dyDescent="0.2">
      <c r="A2302" s="2" t="s">
        <v>2096</v>
      </c>
      <c r="B2302" s="49">
        <v>158</v>
      </c>
      <c r="C2302" s="49">
        <v>89</v>
      </c>
      <c r="D2302" s="49">
        <v>69</v>
      </c>
      <c r="E2302" s="49">
        <v>0</v>
      </c>
    </row>
    <row r="2303" spans="1:5" x14ac:dyDescent="0.2">
      <c r="A2303" s="2" t="s">
        <v>2046</v>
      </c>
      <c r="B2303" s="49">
        <v>12</v>
      </c>
      <c r="C2303" s="49">
        <v>5</v>
      </c>
      <c r="D2303" s="49">
        <v>7</v>
      </c>
      <c r="E2303" s="49">
        <v>0</v>
      </c>
    </row>
    <row r="2304" spans="1:5" x14ac:dyDescent="0.2">
      <c r="A2304" s="2" t="s">
        <v>2047</v>
      </c>
      <c r="B2304" s="49">
        <v>16</v>
      </c>
      <c r="C2304" s="49">
        <v>5</v>
      </c>
      <c r="D2304" s="49">
        <v>11</v>
      </c>
      <c r="E2304" s="49">
        <v>0</v>
      </c>
    </row>
    <row r="2305" spans="1:5" x14ac:dyDescent="0.2">
      <c r="A2305" s="2" t="s">
        <v>2080</v>
      </c>
      <c r="B2305" s="49">
        <v>158</v>
      </c>
      <c r="C2305" s="49">
        <v>89</v>
      </c>
      <c r="D2305" s="49">
        <v>69</v>
      </c>
      <c r="E2305" s="49">
        <v>0</v>
      </c>
    </row>
    <row r="2306" spans="1:5" x14ac:dyDescent="0.2">
      <c r="A2306" s="2" t="s">
        <v>2081</v>
      </c>
      <c r="B2306" s="49">
        <v>28</v>
      </c>
      <c r="C2306" s="49">
        <v>10</v>
      </c>
      <c r="D2306" s="49">
        <v>18</v>
      </c>
      <c r="E2306" s="49">
        <v>0</v>
      </c>
    </row>
    <row r="2307" spans="1:5" x14ac:dyDescent="0.2">
      <c r="A2307" s="2" t="s">
        <v>2048</v>
      </c>
      <c r="B2307" s="49">
        <v>11</v>
      </c>
      <c r="C2307" s="49">
        <v>4</v>
      </c>
      <c r="D2307" s="49">
        <v>7</v>
      </c>
      <c r="E2307" s="49">
        <v>0</v>
      </c>
    </row>
    <row r="2308" spans="1:5" x14ac:dyDescent="0.2">
      <c r="A2308" s="2" t="s">
        <v>1976</v>
      </c>
      <c r="B2308" s="49">
        <v>25</v>
      </c>
      <c r="C2308" s="49">
        <v>9</v>
      </c>
      <c r="D2308" s="49">
        <v>16</v>
      </c>
      <c r="E2308" s="49">
        <v>0</v>
      </c>
    </row>
    <row r="2309" spans="1:5" x14ac:dyDescent="0.2">
      <c r="A2309" s="2" t="s">
        <v>1994</v>
      </c>
      <c r="B2309" s="49">
        <v>1710</v>
      </c>
      <c r="C2309" s="49">
        <v>883</v>
      </c>
      <c r="D2309" s="49">
        <v>827</v>
      </c>
      <c r="E2309" s="49">
        <v>0</v>
      </c>
    </row>
    <row r="2310" spans="1:5" x14ac:dyDescent="0.2">
      <c r="A2310" s="2" t="s">
        <v>1977</v>
      </c>
      <c r="B2310" s="49">
        <v>1368</v>
      </c>
      <c r="C2310" s="49">
        <v>758</v>
      </c>
      <c r="D2310" s="49">
        <v>610</v>
      </c>
      <c r="E2310" s="49">
        <v>0</v>
      </c>
    </row>
    <row r="2311" spans="1:5" x14ac:dyDescent="0.2">
      <c r="A2311" s="2" t="s">
        <v>1990</v>
      </c>
      <c r="B2311" s="49">
        <v>1456</v>
      </c>
      <c r="C2311" s="49">
        <v>784</v>
      </c>
      <c r="D2311" s="49">
        <v>672</v>
      </c>
      <c r="E2311" s="49">
        <v>0</v>
      </c>
    </row>
    <row r="2312" spans="1:5" x14ac:dyDescent="0.2">
      <c r="A2312" s="2" t="s">
        <v>1978</v>
      </c>
      <c r="B2312" s="49">
        <v>160</v>
      </c>
      <c r="C2312" s="49">
        <v>77</v>
      </c>
      <c r="D2312" s="49">
        <v>83</v>
      </c>
      <c r="E2312" s="49">
        <v>0</v>
      </c>
    </row>
    <row r="2313" spans="1:5" x14ac:dyDescent="0.2">
      <c r="A2313" s="2" t="s">
        <v>1979</v>
      </c>
      <c r="B2313" s="49">
        <v>144</v>
      </c>
      <c r="C2313" s="49">
        <v>40</v>
      </c>
      <c r="D2313" s="49">
        <v>104</v>
      </c>
      <c r="E2313" s="49">
        <v>0</v>
      </c>
    </row>
    <row r="2314" spans="1:5" x14ac:dyDescent="0.2">
      <c r="A2314" s="2" t="s">
        <v>1986</v>
      </c>
      <c r="B2314" s="49">
        <v>1456</v>
      </c>
      <c r="C2314" s="49">
        <v>784</v>
      </c>
      <c r="D2314" s="49">
        <v>672</v>
      </c>
      <c r="E2314" s="49">
        <v>0</v>
      </c>
    </row>
    <row r="2315" spans="1:5" x14ac:dyDescent="0.2">
      <c r="A2315" s="2" t="s">
        <v>1987</v>
      </c>
      <c r="B2315" s="49">
        <v>304</v>
      </c>
      <c r="C2315" s="49">
        <v>117</v>
      </c>
      <c r="D2315" s="49">
        <v>187</v>
      </c>
      <c r="E2315" s="49">
        <v>0</v>
      </c>
    </row>
    <row r="2316" spans="1:5" x14ac:dyDescent="0.2">
      <c r="A2316" s="2" t="s">
        <v>1980</v>
      </c>
      <c r="B2316" s="49">
        <v>74</v>
      </c>
      <c r="C2316" s="49">
        <v>21</v>
      </c>
      <c r="D2316" s="49">
        <v>53</v>
      </c>
      <c r="E2316" s="49">
        <v>0</v>
      </c>
    </row>
    <row r="2317" spans="1:5" x14ac:dyDescent="0.2">
      <c r="A2317" s="2" t="s">
        <v>2112</v>
      </c>
      <c r="B2317" s="49">
        <v>15</v>
      </c>
      <c r="C2317" s="49">
        <v>10</v>
      </c>
      <c r="D2317" s="49">
        <v>5</v>
      </c>
      <c r="E2317" s="49">
        <v>0</v>
      </c>
    </row>
    <row r="2318" spans="1:5" x14ac:dyDescent="0.2">
      <c r="A2318" s="2" t="s">
        <v>2049</v>
      </c>
      <c r="B2318" s="49">
        <v>1</v>
      </c>
      <c r="C2318" s="49">
        <v>1</v>
      </c>
      <c r="D2318" s="47"/>
      <c r="E2318" s="49">
        <v>0</v>
      </c>
    </row>
    <row r="2319" spans="1:5" x14ac:dyDescent="0.2">
      <c r="A2319" s="2" t="s">
        <v>2050</v>
      </c>
      <c r="B2319" s="49">
        <v>14</v>
      </c>
      <c r="C2319" s="49">
        <v>9</v>
      </c>
      <c r="D2319" s="49">
        <v>5</v>
      </c>
      <c r="E2319" s="49">
        <v>0</v>
      </c>
    </row>
    <row r="2320" spans="1:5" x14ac:dyDescent="0.2">
      <c r="A2320" s="2" t="s">
        <v>2082</v>
      </c>
      <c r="B2320" s="49">
        <v>15</v>
      </c>
      <c r="C2320" s="49">
        <v>10</v>
      </c>
      <c r="D2320" s="49">
        <v>5</v>
      </c>
      <c r="E2320" s="49">
        <v>0</v>
      </c>
    </row>
    <row r="2321" spans="1:5" x14ac:dyDescent="0.2">
      <c r="A2321" s="2" t="s">
        <v>2051</v>
      </c>
      <c r="B2321" s="49">
        <v>1</v>
      </c>
      <c r="C2321" s="47"/>
      <c r="D2321" s="49">
        <v>1</v>
      </c>
      <c r="E2321" s="49">
        <v>0</v>
      </c>
    </row>
    <row r="2322" spans="1:5" x14ac:dyDescent="0.2">
      <c r="A2322" s="2" t="s">
        <v>2113</v>
      </c>
      <c r="B2322" s="49">
        <v>81</v>
      </c>
      <c r="C2322" s="49">
        <v>48</v>
      </c>
      <c r="D2322" s="49">
        <v>33</v>
      </c>
      <c r="E2322" s="49">
        <v>0</v>
      </c>
    </row>
    <row r="2323" spans="1:5" x14ac:dyDescent="0.2">
      <c r="A2323" s="2" t="s">
        <v>2052</v>
      </c>
      <c r="B2323" s="49">
        <v>61</v>
      </c>
      <c r="C2323" s="49">
        <v>41</v>
      </c>
      <c r="D2323" s="49">
        <v>20</v>
      </c>
      <c r="E2323" s="49">
        <v>0</v>
      </c>
    </row>
    <row r="2324" spans="1:5" x14ac:dyDescent="0.2">
      <c r="A2324" s="2" t="s">
        <v>2097</v>
      </c>
      <c r="B2324" s="49">
        <v>65</v>
      </c>
      <c r="C2324" s="49">
        <v>42</v>
      </c>
      <c r="D2324" s="49">
        <v>23</v>
      </c>
      <c r="E2324" s="49">
        <v>0</v>
      </c>
    </row>
    <row r="2325" spans="1:5" x14ac:dyDescent="0.2">
      <c r="A2325" s="2" t="s">
        <v>2053</v>
      </c>
      <c r="B2325" s="49">
        <v>6</v>
      </c>
      <c r="C2325" s="49">
        <v>4</v>
      </c>
      <c r="D2325" s="49">
        <v>2</v>
      </c>
      <c r="E2325" s="49">
        <v>0</v>
      </c>
    </row>
    <row r="2326" spans="1:5" x14ac:dyDescent="0.2">
      <c r="A2326" s="2" t="s">
        <v>2054</v>
      </c>
      <c r="B2326" s="49">
        <v>13</v>
      </c>
      <c r="C2326" s="49">
        <v>3</v>
      </c>
      <c r="D2326" s="49">
        <v>10</v>
      </c>
      <c r="E2326" s="49">
        <v>0</v>
      </c>
    </row>
    <row r="2327" spans="1:5" x14ac:dyDescent="0.2">
      <c r="A2327" s="2" t="s">
        <v>2083</v>
      </c>
      <c r="B2327" s="49">
        <v>65</v>
      </c>
      <c r="C2327" s="49">
        <v>42</v>
      </c>
      <c r="D2327" s="49">
        <v>23</v>
      </c>
      <c r="E2327" s="49">
        <v>0</v>
      </c>
    </row>
    <row r="2328" spans="1:5" x14ac:dyDescent="0.2">
      <c r="A2328" s="2" t="s">
        <v>2084</v>
      </c>
      <c r="B2328" s="49">
        <v>19</v>
      </c>
      <c r="C2328" s="49">
        <v>7</v>
      </c>
      <c r="D2328" s="49">
        <v>12</v>
      </c>
      <c r="E2328" s="49">
        <v>0</v>
      </c>
    </row>
    <row r="2329" spans="1:5" x14ac:dyDescent="0.2">
      <c r="A2329" s="2" t="s">
        <v>2055</v>
      </c>
      <c r="B2329" s="49">
        <v>3</v>
      </c>
      <c r="C2329" s="49">
        <v>1</v>
      </c>
      <c r="D2329" s="49">
        <v>2</v>
      </c>
      <c r="E2329" s="49">
        <v>0</v>
      </c>
    </row>
    <row r="2330" spans="1:5" x14ac:dyDescent="0.2">
      <c r="A2330" s="2" t="s">
        <v>2114</v>
      </c>
      <c r="B2330" s="49">
        <v>11</v>
      </c>
      <c r="C2330" s="49">
        <v>5</v>
      </c>
      <c r="D2330" s="49">
        <v>6</v>
      </c>
      <c r="E2330" s="49">
        <v>0</v>
      </c>
    </row>
    <row r="2331" spans="1:5" x14ac:dyDescent="0.2">
      <c r="A2331" s="2" t="s">
        <v>2056</v>
      </c>
      <c r="B2331" s="49">
        <v>11</v>
      </c>
      <c r="C2331" s="49">
        <v>5</v>
      </c>
      <c r="D2331" s="49">
        <v>6</v>
      </c>
      <c r="E2331" s="49">
        <v>0</v>
      </c>
    </row>
    <row r="2332" spans="1:5" x14ac:dyDescent="0.2">
      <c r="A2332" s="2" t="s">
        <v>2085</v>
      </c>
      <c r="B2332" s="49">
        <v>11</v>
      </c>
      <c r="C2332" s="49">
        <v>5</v>
      </c>
      <c r="D2332" s="49">
        <v>6</v>
      </c>
      <c r="E2332" s="49">
        <v>0</v>
      </c>
    </row>
    <row r="2333" spans="1:5" x14ac:dyDescent="0.2">
      <c r="A2333" s="2" t="s">
        <v>2455</v>
      </c>
      <c r="B2333" s="52">
        <v>9</v>
      </c>
      <c r="C2333" s="52">
        <v>4</v>
      </c>
      <c r="D2333" s="52">
        <v>5</v>
      </c>
      <c r="E2333" s="49">
        <v>0</v>
      </c>
    </row>
    <row r="2334" spans="1:5" x14ac:dyDescent="0.2">
      <c r="A2334" s="2" t="s">
        <v>2349</v>
      </c>
      <c r="B2334" s="52">
        <v>9</v>
      </c>
      <c r="C2334" s="52">
        <v>4</v>
      </c>
      <c r="D2334" s="52">
        <v>5</v>
      </c>
      <c r="E2334" s="49">
        <v>0</v>
      </c>
    </row>
    <row r="2335" spans="1:5" x14ac:dyDescent="0.2">
      <c r="A2335" s="2" t="s">
        <v>2412</v>
      </c>
      <c r="B2335" s="52">
        <v>9</v>
      </c>
      <c r="C2335" s="52">
        <v>4</v>
      </c>
      <c r="D2335" s="52">
        <v>5</v>
      </c>
      <c r="E2335" s="49">
        <v>0</v>
      </c>
    </row>
    <row r="2336" spans="1:5" x14ac:dyDescent="0.2">
      <c r="A2336" s="2" t="s">
        <v>2456</v>
      </c>
      <c r="B2336" s="52">
        <v>1</v>
      </c>
      <c r="C2336" s="52">
        <v>1</v>
      </c>
      <c r="D2336" s="2"/>
      <c r="E2336" s="49">
        <v>0</v>
      </c>
    </row>
    <row r="2337" spans="1:5" x14ac:dyDescent="0.2">
      <c r="A2337" s="2" t="s">
        <v>2350</v>
      </c>
      <c r="B2337" s="52">
        <v>1</v>
      </c>
      <c r="C2337" s="52">
        <v>1</v>
      </c>
      <c r="D2337" s="2"/>
      <c r="E2337" s="49">
        <v>0</v>
      </c>
    </row>
    <row r="2338" spans="1:5" x14ac:dyDescent="0.2">
      <c r="A2338" s="2" t="s">
        <v>2413</v>
      </c>
      <c r="B2338" s="52">
        <v>1</v>
      </c>
      <c r="C2338" s="52">
        <v>1</v>
      </c>
      <c r="D2338" s="2"/>
      <c r="E2338" s="49">
        <v>0</v>
      </c>
    </row>
    <row r="2339" spans="1:5" x14ac:dyDescent="0.2">
      <c r="A2339" s="2" t="s">
        <v>2457</v>
      </c>
      <c r="B2339" s="52">
        <v>9</v>
      </c>
      <c r="C2339" s="52">
        <v>7</v>
      </c>
      <c r="D2339" s="52">
        <v>2</v>
      </c>
      <c r="E2339" s="49">
        <v>0</v>
      </c>
    </row>
    <row r="2340" spans="1:5" x14ac:dyDescent="0.2">
      <c r="A2340" s="2" t="s">
        <v>2351</v>
      </c>
      <c r="B2340" s="52">
        <v>9</v>
      </c>
      <c r="C2340" s="52">
        <v>7</v>
      </c>
      <c r="D2340" s="52">
        <v>2</v>
      </c>
      <c r="E2340" s="49">
        <v>0</v>
      </c>
    </row>
    <row r="2341" spans="1:5" x14ac:dyDescent="0.2">
      <c r="A2341" s="2" t="s">
        <v>2414</v>
      </c>
      <c r="B2341" s="52">
        <v>9</v>
      </c>
      <c r="C2341" s="52">
        <v>7</v>
      </c>
      <c r="D2341" s="52">
        <v>2</v>
      </c>
      <c r="E2341" s="49">
        <v>0</v>
      </c>
    </row>
    <row r="2342" spans="1:5" x14ac:dyDescent="0.2">
      <c r="A2342" s="2" t="s">
        <v>2352</v>
      </c>
      <c r="B2342" s="52">
        <v>3</v>
      </c>
      <c r="C2342" s="2"/>
      <c r="D2342" s="52">
        <v>3</v>
      </c>
      <c r="E2342" s="49">
        <v>0</v>
      </c>
    </row>
    <row r="2343" spans="1:5" x14ac:dyDescent="0.2">
      <c r="A2343" s="2" t="s">
        <v>2458</v>
      </c>
      <c r="B2343" s="52">
        <v>231</v>
      </c>
      <c r="C2343" s="52">
        <v>114</v>
      </c>
      <c r="D2343" s="52">
        <v>117</v>
      </c>
      <c r="E2343" s="49">
        <v>0</v>
      </c>
    </row>
    <row r="2344" spans="1:5" x14ac:dyDescent="0.2">
      <c r="A2344" s="2" t="s">
        <v>2353</v>
      </c>
      <c r="B2344" s="52">
        <v>185</v>
      </c>
      <c r="C2344" s="52">
        <v>95</v>
      </c>
      <c r="D2344" s="52">
        <v>90</v>
      </c>
      <c r="E2344" s="49">
        <v>0</v>
      </c>
    </row>
    <row r="2345" spans="1:5" x14ac:dyDescent="0.2">
      <c r="A2345" s="2" t="s">
        <v>2442</v>
      </c>
      <c r="B2345" s="52">
        <v>199</v>
      </c>
      <c r="C2345" s="52">
        <v>99</v>
      </c>
      <c r="D2345" s="52">
        <v>100</v>
      </c>
      <c r="E2345" s="49">
        <v>0</v>
      </c>
    </row>
    <row r="2346" spans="1:5" x14ac:dyDescent="0.2">
      <c r="A2346" s="2" t="s">
        <v>2354</v>
      </c>
      <c r="B2346" s="52">
        <v>13</v>
      </c>
      <c r="C2346" s="52">
        <v>5</v>
      </c>
      <c r="D2346" s="52">
        <v>8</v>
      </c>
      <c r="E2346" s="49">
        <v>0</v>
      </c>
    </row>
    <row r="2347" spans="1:5" x14ac:dyDescent="0.2">
      <c r="A2347" s="2" t="s">
        <v>2315</v>
      </c>
      <c r="B2347" s="52">
        <v>1</v>
      </c>
      <c r="C2347" s="52">
        <v>1</v>
      </c>
      <c r="D2347" s="2"/>
      <c r="E2347" s="49">
        <v>0</v>
      </c>
    </row>
    <row r="2348" spans="1:5" x14ac:dyDescent="0.2">
      <c r="A2348" s="2" t="s">
        <v>2315</v>
      </c>
      <c r="B2348" s="52">
        <v>1</v>
      </c>
      <c r="C2348" s="52">
        <v>1</v>
      </c>
      <c r="D2348" s="2"/>
      <c r="E2348" s="49">
        <v>0</v>
      </c>
    </row>
    <row r="2349" spans="1:5" x14ac:dyDescent="0.2">
      <c r="A2349" s="2" t="s">
        <v>2355</v>
      </c>
      <c r="B2349" s="52">
        <v>21</v>
      </c>
      <c r="C2349" s="52">
        <v>10</v>
      </c>
      <c r="D2349" s="52">
        <v>11</v>
      </c>
      <c r="E2349" s="49">
        <v>0</v>
      </c>
    </row>
    <row r="2350" spans="1:5" x14ac:dyDescent="0.2">
      <c r="A2350" s="2" t="s">
        <v>2415</v>
      </c>
      <c r="B2350" s="52">
        <v>199</v>
      </c>
      <c r="C2350" s="52">
        <v>99</v>
      </c>
      <c r="D2350" s="52">
        <v>100</v>
      </c>
      <c r="E2350" s="49">
        <v>0</v>
      </c>
    </row>
    <row r="2351" spans="1:5" x14ac:dyDescent="0.2">
      <c r="A2351" s="2" t="s">
        <v>2416</v>
      </c>
      <c r="B2351" s="52">
        <v>34</v>
      </c>
      <c r="C2351" s="52">
        <v>15</v>
      </c>
      <c r="D2351" s="52">
        <v>19</v>
      </c>
      <c r="E2351" s="49">
        <v>0</v>
      </c>
    </row>
    <row r="2352" spans="1:5" x14ac:dyDescent="0.2">
      <c r="A2352" s="2" t="s">
        <v>2356</v>
      </c>
      <c r="B2352" s="52">
        <v>12</v>
      </c>
      <c r="C2352" s="52">
        <v>4</v>
      </c>
      <c r="D2352" s="52">
        <v>8</v>
      </c>
      <c r="E2352" s="49">
        <v>0</v>
      </c>
    </row>
    <row r="2353" spans="1:5" x14ac:dyDescent="0.2">
      <c r="A2353" s="2" t="s">
        <v>2357</v>
      </c>
      <c r="B2353" s="52">
        <v>2</v>
      </c>
      <c r="C2353" s="2"/>
      <c r="D2353" s="52">
        <v>2</v>
      </c>
      <c r="E2353" s="49">
        <v>0</v>
      </c>
    </row>
    <row r="2354" spans="1:5" x14ac:dyDescent="0.2">
      <c r="A2354" s="2" t="s">
        <v>2459</v>
      </c>
      <c r="B2354" s="52">
        <v>69</v>
      </c>
      <c r="C2354" s="52">
        <v>40</v>
      </c>
      <c r="D2354" s="52">
        <v>29</v>
      </c>
      <c r="E2354" s="49">
        <v>0</v>
      </c>
    </row>
    <row r="2355" spans="1:5" x14ac:dyDescent="0.2">
      <c r="A2355" s="2" t="s">
        <v>2358</v>
      </c>
      <c r="B2355" s="52">
        <v>48</v>
      </c>
      <c r="C2355" s="52">
        <v>30</v>
      </c>
      <c r="D2355" s="52">
        <v>18</v>
      </c>
      <c r="E2355" s="49">
        <v>0</v>
      </c>
    </row>
    <row r="2356" spans="1:5" x14ac:dyDescent="0.2">
      <c r="A2356" s="2" t="s">
        <v>2443</v>
      </c>
      <c r="B2356" s="52">
        <v>53</v>
      </c>
      <c r="C2356" s="52">
        <v>33</v>
      </c>
      <c r="D2356" s="52">
        <v>20</v>
      </c>
      <c r="E2356" s="49">
        <v>0</v>
      </c>
    </row>
    <row r="2357" spans="1:5" x14ac:dyDescent="0.2">
      <c r="A2357" s="2" t="s">
        <v>2359</v>
      </c>
      <c r="B2357" s="52">
        <v>1</v>
      </c>
      <c r="C2357" s="52">
        <v>1</v>
      </c>
      <c r="D2357" s="2"/>
      <c r="E2357" s="49">
        <v>0</v>
      </c>
    </row>
    <row r="2358" spans="1:5" x14ac:dyDescent="0.2">
      <c r="A2358" s="2" t="s">
        <v>2360</v>
      </c>
      <c r="B2358" s="52">
        <v>16</v>
      </c>
      <c r="C2358" s="52">
        <v>6</v>
      </c>
      <c r="D2358" s="52">
        <v>10</v>
      </c>
      <c r="E2358" s="49">
        <v>0</v>
      </c>
    </row>
    <row r="2359" spans="1:5" x14ac:dyDescent="0.2">
      <c r="A2359" s="2" t="s">
        <v>2417</v>
      </c>
      <c r="B2359" s="52">
        <v>53</v>
      </c>
      <c r="C2359" s="52">
        <v>33</v>
      </c>
      <c r="D2359" s="52">
        <v>20</v>
      </c>
      <c r="E2359" s="49">
        <v>0</v>
      </c>
    </row>
    <row r="2360" spans="1:5" x14ac:dyDescent="0.2">
      <c r="A2360" s="2" t="s">
        <v>2418</v>
      </c>
      <c r="B2360" s="52">
        <v>17</v>
      </c>
      <c r="C2360" s="52">
        <v>7</v>
      </c>
      <c r="D2360" s="52">
        <v>10</v>
      </c>
      <c r="E2360" s="49">
        <v>0</v>
      </c>
    </row>
    <row r="2361" spans="1:5" x14ac:dyDescent="0.2">
      <c r="A2361" s="2" t="s">
        <v>2361</v>
      </c>
      <c r="B2361" s="52">
        <v>3</v>
      </c>
      <c r="C2361" s="52">
        <v>3</v>
      </c>
      <c r="D2361" s="2"/>
      <c r="E2361" s="49">
        <v>0</v>
      </c>
    </row>
    <row r="2362" spans="1:5" x14ac:dyDescent="0.2">
      <c r="A2362" s="2" t="s">
        <v>2319</v>
      </c>
      <c r="B2362" s="52">
        <v>9</v>
      </c>
      <c r="C2362" s="52">
        <v>2</v>
      </c>
      <c r="D2362" s="52">
        <v>7</v>
      </c>
      <c r="E2362" s="49">
        <v>0</v>
      </c>
    </row>
    <row r="2363" spans="1:5" x14ac:dyDescent="0.2">
      <c r="A2363" s="2" t="s">
        <v>2345</v>
      </c>
      <c r="B2363" s="52">
        <v>928</v>
      </c>
      <c r="C2363" s="52">
        <v>445</v>
      </c>
      <c r="D2363" s="52">
        <v>483</v>
      </c>
      <c r="E2363" s="49">
        <v>0</v>
      </c>
    </row>
    <row r="2364" spans="1:5" x14ac:dyDescent="0.2">
      <c r="A2364" s="2" t="s">
        <v>2320</v>
      </c>
      <c r="B2364" s="52">
        <v>722</v>
      </c>
      <c r="C2364" s="52">
        <v>367</v>
      </c>
      <c r="D2364" s="52">
        <v>355</v>
      </c>
      <c r="E2364" s="49">
        <v>0</v>
      </c>
    </row>
    <row r="2365" spans="1:5" x14ac:dyDescent="0.2">
      <c r="A2365" s="2" t="s">
        <v>2342</v>
      </c>
      <c r="B2365" s="52">
        <v>775</v>
      </c>
      <c r="C2365" s="52">
        <v>393</v>
      </c>
      <c r="D2365" s="52">
        <v>382</v>
      </c>
      <c r="E2365" s="49">
        <v>0</v>
      </c>
    </row>
    <row r="2366" spans="1:5" x14ac:dyDescent="0.2">
      <c r="A2366" s="2" t="s">
        <v>2321</v>
      </c>
      <c r="B2366" s="52">
        <v>65</v>
      </c>
      <c r="C2366" s="52">
        <v>34</v>
      </c>
      <c r="D2366" s="52">
        <v>31</v>
      </c>
      <c r="E2366" s="49">
        <v>0</v>
      </c>
    </row>
    <row r="2367" spans="1:5" x14ac:dyDescent="0.2">
      <c r="A2367" s="2" t="s">
        <v>2322</v>
      </c>
      <c r="B2367" s="52">
        <v>108</v>
      </c>
      <c r="C2367" s="52">
        <v>27</v>
      </c>
      <c r="D2367" s="52">
        <v>81</v>
      </c>
      <c r="E2367" s="49">
        <v>0</v>
      </c>
    </row>
    <row r="2368" spans="1:5" x14ac:dyDescent="0.2">
      <c r="A2368" s="2" t="s">
        <v>2335</v>
      </c>
      <c r="B2368" s="52">
        <v>775</v>
      </c>
      <c r="C2368" s="52">
        <v>393</v>
      </c>
      <c r="D2368" s="52">
        <v>382</v>
      </c>
      <c r="E2368" s="49">
        <v>0</v>
      </c>
    </row>
    <row r="2369" spans="1:5" x14ac:dyDescent="0.2">
      <c r="A2369" s="2" t="s">
        <v>2336</v>
      </c>
      <c r="B2369" s="52">
        <v>172</v>
      </c>
      <c r="C2369" s="52">
        <v>61</v>
      </c>
      <c r="D2369" s="52">
        <v>111</v>
      </c>
      <c r="E2369" s="49">
        <v>0</v>
      </c>
    </row>
    <row r="2370" spans="1:5" x14ac:dyDescent="0.2">
      <c r="A2370" s="2" t="s">
        <v>2323</v>
      </c>
      <c r="B2370" s="52">
        <v>46</v>
      </c>
      <c r="C2370" s="52">
        <v>24</v>
      </c>
      <c r="D2370" s="52">
        <v>22</v>
      </c>
      <c r="E2370" s="49">
        <v>0</v>
      </c>
    </row>
    <row r="2371" spans="1:5" x14ac:dyDescent="0.2">
      <c r="A2371" s="2" t="s">
        <v>2460</v>
      </c>
      <c r="B2371" s="52">
        <v>260</v>
      </c>
      <c r="C2371" s="52">
        <v>108</v>
      </c>
      <c r="D2371" s="52">
        <v>152</v>
      </c>
      <c r="E2371" s="49">
        <v>0</v>
      </c>
    </row>
    <row r="2372" spans="1:5" x14ac:dyDescent="0.2">
      <c r="A2372" s="2" t="s">
        <v>2362</v>
      </c>
      <c r="B2372" s="52">
        <v>197</v>
      </c>
      <c r="C2372" s="52">
        <v>88</v>
      </c>
      <c r="D2372" s="52">
        <v>109</v>
      </c>
      <c r="E2372" s="49">
        <v>0</v>
      </c>
    </row>
    <row r="2373" spans="1:5" x14ac:dyDescent="0.2">
      <c r="A2373" s="2" t="s">
        <v>2444</v>
      </c>
      <c r="B2373" s="52">
        <v>212</v>
      </c>
      <c r="C2373" s="52">
        <v>93</v>
      </c>
      <c r="D2373" s="52">
        <v>119</v>
      </c>
      <c r="E2373" s="49">
        <v>0</v>
      </c>
    </row>
    <row r="2374" spans="1:5" x14ac:dyDescent="0.2">
      <c r="A2374" s="2" t="s">
        <v>2363</v>
      </c>
      <c r="B2374" s="52">
        <v>19</v>
      </c>
      <c r="C2374" s="52">
        <v>9</v>
      </c>
      <c r="D2374" s="52">
        <v>10</v>
      </c>
      <c r="E2374" s="49">
        <v>0</v>
      </c>
    </row>
    <row r="2375" spans="1:5" x14ac:dyDescent="0.2">
      <c r="A2375" s="2" t="s">
        <v>2364</v>
      </c>
      <c r="B2375" s="52">
        <v>33</v>
      </c>
      <c r="C2375" s="52">
        <v>7</v>
      </c>
      <c r="D2375" s="52">
        <v>26</v>
      </c>
      <c r="E2375" s="49">
        <v>0</v>
      </c>
    </row>
    <row r="2376" spans="1:5" x14ac:dyDescent="0.2">
      <c r="A2376" s="2" t="s">
        <v>2419</v>
      </c>
      <c r="B2376" s="52">
        <v>212</v>
      </c>
      <c r="C2376" s="52">
        <v>93</v>
      </c>
      <c r="D2376" s="52">
        <v>119</v>
      </c>
      <c r="E2376" s="49">
        <v>0</v>
      </c>
    </row>
    <row r="2377" spans="1:5" x14ac:dyDescent="0.2">
      <c r="A2377" s="2" t="s">
        <v>2420</v>
      </c>
      <c r="B2377" s="52">
        <v>51</v>
      </c>
      <c r="C2377" s="52">
        <v>16</v>
      </c>
      <c r="D2377" s="52">
        <v>35</v>
      </c>
      <c r="E2377" s="49">
        <v>0</v>
      </c>
    </row>
    <row r="2378" spans="1:5" x14ac:dyDescent="0.2">
      <c r="A2378" s="2" t="s">
        <v>2365</v>
      </c>
      <c r="B2378" s="52">
        <v>15</v>
      </c>
      <c r="C2378" s="52">
        <v>5</v>
      </c>
      <c r="D2378" s="52">
        <v>10</v>
      </c>
      <c r="E2378" s="49">
        <v>0</v>
      </c>
    </row>
    <row r="2379" spans="1:5" x14ac:dyDescent="0.2">
      <c r="A2379" s="2" t="s">
        <v>2366</v>
      </c>
      <c r="B2379" s="52">
        <v>13</v>
      </c>
      <c r="C2379" s="52">
        <v>3</v>
      </c>
      <c r="D2379" s="52">
        <v>10</v>
      </c>
      <c r="E2379" s="49">
        <v>0</v>
      </c>
    </row>
    <row r="2380" spans="1:5" x14ac:dyDescent="0.2">
      <c r="A2380" s="2" t="s">
        <v>2461</v>
      </c>
      <c r="B2380" s="52">
        <v>914</v>
      </c>
      <c r="C2380" s="52">
        <v>453</v>
      </c>
      <c r="D2380" s="52">
        <v>461</v>
      </c>
      <c r="E2380" s="49">
        <v>0</v>
      </c>
    </row>
    <row r="2381" spans="1:5" x14ac:dyDescent="0.2">
      <c r="A2381" s="2" t="s">
        <v>2367</v>
      </c>
      <c r="B2381" s="52">
        <v>736</v>
      </c>
      <c r="C2381" s="52">
        <v>381</v>
      </c>
      <c r="D2381" s="52">
        <v>355</v>
      </c>
      <c r="E2381" s="49">
        <v>0</v>
      </c>
    </row>
    <row r="2382" spans="1:5" x14ac:dyDescent="0.2">
      <c r="A2382" s="2" t="s">
        <v>2445</v>
      </c>
      <c r="B2382" s="52">
        <v>776</v>
      </c>
      <c r="C2382" s="52">
        <v>394</v>
      </c>
      <c r="D2382" s="52">
        <v>382</v>
      </c>
      <c r="E2382" s="49">
        <v>0</v>
      </c>
    </row>
    <row r="2383" spans="1:5" x14ac:dyDescent="0.2">
      <c r="A2383" s="2" t="s">
        <v>2368</v>
      </c>
      <c r="B2383" s="52">
        <v>108</v>
      </c>
      <c r="C2383" s="52">
        <v>53</v>
      </c>
      <c r="D2383" s="52">
        <v>55</v>
      </c>
      <c r="E2383" s="49">
        <v>0</v>
      </c>
    </row>
    <row r="2384" spans="1:5" x14ac:dyDescent="0.2">
      <c r="A2384" s="2" t="s">
        <v>2316</v>
      </c>
      <c r="B2384" s="52">
        <v>1</v>
      </c>
      <c r="C2384" s="52">
        <v>1</v>
      </c>
      <c r="D2384" s="2"/>
      <c r="E2384" s="49">
        <v>0</v>
      </c>
    </row>
    <row r="2385" spans="1:5" x14ac:dyDescent="0.2">
      <c r="A2385" s="2" t="s">
        <v>2316</v>
      </c>
      <c r="B2385" s="52">
        <v>1</v>
      </c>
      <c r="C2385" s="52">
        <v>1</v>
      </c>
      <c r="D2385" s="2"/>
      <c r="E2385" s="49">
        <v>0</v>
      </c>
    </row>
    <row r="2386" spans="1:5" x14ac:dyDescent="0.2">
      <c r="A2386" s="2" t="s">
        <v>2369</v>
      </c>
      <c r="B2386" s="52">
        <v>58</v>
      </c>
      <c r="C2386" s="52">
        <v>15</v>
      </c>
      <c r="D2386" s="52">
        <v>43</v>
      </c>
      <c r="E2386" s="49">
        <v>0</v>
      </c>
    </row>
    <row r="2387" spans="1:5" x14ac:dyDescent="0.2">
      <c r="A2387" s="2" t="s">
        <v>2421</v>
      </c>
      <c r="B2387" s="52">
        <v>776</v>
      </c>
      <c r="C2387" s="52">
        <v>394</v>
      </c>
      <c r="D2387" s="52">
        <v>382</v>
      </c>
      <c r="E2387" s="49">
        <v>0</v>
      </c>
    </row>
    <row r="2388" spans="1:5" x14ac:dyDescent="0.2">
      <c r="A2388" s="2" t="s">
        <v>2422</v>
      </c>
      <c r="B2388" s="52">
        <v>166</v>
      </c>
      <c r="C2388" s="52">
        <v>68</v>
      </c>
      <c r="D2388" s="52">
        <v>98</v>
      </c>
      <c r="E2388" s="49">
        <v>0</v>
      </c>
    </row>
    <row r="2389" spans="1:5" x14ac:dyDescent="0.2">
      <c r="A2389" s="2" t="s">
        <v>2370</v>
      </c>
      <c r="B2389" s="52">
        <v>34</v>
      </c>
      <c r="C2389" s="52">
        <v>13</v>
      </c>
      <c r="D2389" s="52">
        <v>21</v>
      </c>
      <c r="E2389" s="49">
        <v>0</v>
      </c>
    </row>
    <row r="2390" spans="1:5" x14ac:dyDescent="0.2">
      <c r="A2390" s="2" t="s">
        <v>2371</v>
      </c>
      <c r="B2390" s="52">
        <v>6</v>
      </c>
      <c r="C2390" s="52">
        <v>4</v>
      </c>
      <c r="D2390" s="52">
        <v>2</v>
      </c>
      <c r="E2390" s="49">
        <v>0</v>
      </c>
    </row>
    <row r="2391" spans="1:5" x14ac:dyDescent="0.2">
      <c r="A2391" s="2" t="s">
        <v>2462</v>
      </c>
      <c r="B2391" s="52">
        <v>223</v>
      </c>
      <c r="C2391" s="52">
        <v>128</v>
      </c>
      <c r="D2391" s="52">
        <v>95</v>
      </c>
      <c r="E2391" s="49">
        <v>0</v>
      </c>
    </row>
    <row r="2392" spans="1:5" x14ac:dyDescent="0.2">
      <c r="A2392" s="2" t="s">
        <v>2372</v>
      </c>
      <c r="B2392" s="52">
        <v>123</v>
      </c>
      <c r="C2392" s="52">
        <v>80</v>
      </c>
      <c r="D2392" s="52">
        <v>43</v>
      </c>
      <c r="E2392" s="49">
        <v>0</v>
      </c>
    </row>
    <row r="2393" spans="1:5" x14ac:dyDescent="0.2">
      <c r="A2393" s="2" t="s">
        <v>2446</v>
      </c>
      <c r="B2393" s="52">
        <v>143</v>
      </c>
      <c r="C2393" s="52">
        <v>92</v>
      </c>
      <c r="D2393" s="52">
        <v>51</v>
      </c>
      <c r="E2393" s="49">
        <v>0</v>
      </c>
    </row>
    <row r="2394" spans="1:5" x14ac:dyDescent="0.2">
      <c r="A2394" s="2" t="s">
        <v>2373</v>
      </c>
      <c r="B2394" s="52">
        <v>20</v>
      </c>
      <c r="C2394" s="52">
        <v>12</v>
      </c>
      <c r="D2394" s="52">
        <v>8</v>
      </c>
      <c r="E2394" s="49">
        <v>0</v>
      </c>
    </row>
    <row r="2395" spans="1:5" x14ac:dyDescent="0.2">
      <c r="A2395" s="2" t="s">
        <v>2374</v>
      </c>
      <c r="B2395" s="52">
        <v>69</v>
      </c>
      <c r="C2395" s="52">
        <v>29</v>
      </c>
      <c r="D2395" s="52">
        <v>40</v>
      </c>
      <c r="E2395" s="49">
        <v>0</v>
      </c>
    </row>
    <row r="2396" spans="1:5" x14ac:dyDescent="0.2">
      <c r="A2396" s="2" t="s">
        <v>2423</v>
      </c>
      <c r="B2396" s="52">
        <v>143</v>
      </c>
      <c r="C2396" s="52">
        <v>92</v>
      </c>
      <c r="D2396" s="52">
        <v>51</v>
      </c>
      <c r="E2396" s="49">
        <v>0</v>
      </c>
    </row>
    <row r="2397" spans="1:5" x14ac:dyDescent="0.2">
      <c r="A2397" s="2" t="s">
        <v>2424</v>
      </c>
      <c r="B2397" s="52">
        <v>85</v>
      </c>
      <c r="C2397" s="52">
        <v>39</v>
      </c>
      <c r="D2397" s="52">
        <v>46</v>
      </c>
      <c r="E2397" s="49">
        <v>0</v>
      </c>
    </row>
    <row r="2398" spans="1:5" x14ac:dyDescent="0.2">
      <c r="A2398" s="2" t="s">
        <v>2375</v>
      </c>
      <c r="B2398" s="52">
        <v>15</v>
      </c>
      <c r="C2398" s="52">
        <v>9</v>
      </c>
      <c r="D2398" s="52">
        <v>6</v>
      </c>
      <c r="E2398" s="49">
        <v>0</v>
      </c>
    </row>
    <row r="2399" spans="1:5" x14ac:dyDescent="0.2">
      <c r="A2399" s="2" t="s">
        <v>2376</v>
      </c>
      <c r="B2399" s="52">
        <v>11</v>
      </c>
      <c r="C2399" s="52">
        <v>5</v>
      </c>
      <c r="D2399" s="52">
        <v>6</v>
      </c>
      <c r="E2399" s="49">
        <v>0</v>
      </c>
    </row>
    <row r="2400" spans="1:5" x14ac:dyDescent="0.2">
      <c r="A2400" s="2" t="s">
        <v>2463</v>
      </c>
      <c r="B2400" s="52">
        <v>419</v>
      </c>
      <c r="C2400" s="52">
        <v>212</v>
      </c>
      <c r="D2400" s="52">
        <v>207</v>
      </c>
      <c r="E2400" s="49">
        <v>0</v>
      </c>
    </row>
    <row r="2401" spans="1:5" x14ac:dyDescent="0.2">
      <c r="A2401" s="2" t="s">
        <v>2377</v>
      </c>
      <c r="B2401" s="52">
        <v>356</v>
      </c>
      <c r="C2401" s="52">
        <v>189</v>
      </c>
      <c r="D2401" s="52">
        <v>167</v>
      </c>
      <c r="E2401" s="49">
        <v>0</v>
      </c>
    </row>
    <row r="2402" spans="1:5" x14ac:dyDescent="0.2">
      <c r="A2402" s="2" t="s">
        <v>2447</v>
      </c>
      <c r="B2402" s="52">
        <v>378</v>
      </c>
      <c r="C2402" s="52">
        <v>200</v>
      </c>
      <c r="D2402" s="52">
        <v>178</v>
      </c>
      <c r="E2402" s="49">
        <v>0</v>
      </c>
    </row>
    <row r="2403" spans="1:5" x14ac:dyDescent="0.2">
      <c r="A2403" s="2" t="s">
        <v>2378</v>
      </c>
      <c r="B2403" s="52">
        <v>16</v>
      </c>
      <c r="C2403" s="52">
        <v>9</v>
      </c>
      <c r="D2403" s="52">
        <v>7</v>
      </c>
      <c r="E2403" s="49">
        <v>0</v>
      </c>
    </row>
    <row r="2404" spans="1:5" x14ac:dyDescent="0.2">
      <c r="A2404" s="2" t="s">
        <v>2379</v>
      </c>
      <c r="B2404" s="52">
        <v>33</v>
      </c>
      <c r="C2404" s="52">
        <v>6</v>
      </c>
      <c r="D2404" s="52">
        <v>27</v>
      </c>
      <c r="E2404" s="49">
        <v>0</v>
      </c>
    </row>
    <row r="2405" spans="1:5" x14ac:dyDescent="0.2">
      <c r="A2405" s="2" t="s">
        <v>2425</v>
      </c>
      <c r="B2405" s="52">
        <v>378</v>
      </c>
      <c r="C2405" s="52">
        <v>200</v>
      </c>
      <c r="D2405" s="52">
        <v>178</v>
      </c>
      <c r="E2405" s="49">
        <v>0</v>
      </c>
    </row>
    <row r="2406" spans="1:5" x14ac:dyDescent="0.2">
      <c r="A2406" s="2" t="s">
        <v>2426</v>
      </c>
      <c r="B2406" s="52">
        <v>49</v>
      </c>
      <c r="C2406" s="52">
        <v>15</v>
      </c>
      <c r="D2406" s="52">
        <v>34</v>
      </c>
      <c r="E2406" s="49">
        <v>0</v>
      </c>
    </row>
    <row r="2407" spans="1:5" x14ac:dyDescent="0.2">
      <c r="A2407" s="2" t="s">
        <v>2380</v>
      </c>
      <c r="B2407" s="52">
        <v>14</v>
      </c>
      <c r="C2407" s="52">
        <v>8</v>
      </c>
      <c r="D2407" s="52">
        <v>6</v>
      </c>
      <c r="E2407" s="49">
        <v>0</v>
      </c>
    </row>
    <row r="2408" spans="1:5" x14ac:dyDescent="0.2">
      <c r="A2408" s="2" t="s">
        <v>2324</v>
      </c>
      <c r="B2408" s="52">
        <v>24</v>
      </c>
      <c r="C2408" s="52">
        <v>15</v>
      </c>
      <c r="D2408" s="52">
        <v>9</v>
      </c>
      <c r="E2408" s="49">
        <v>0</v>
      </c>
    </row>
    <row r="2409" spans="1:5" x14ac:dyDescent="0.2">
      <c r="A2409" s="2" t="s">
        <v>2346</v>
      </c>
      <c r="B2409" s="52">
        <v>1003</v>
      </c>
      <c r="C2409" s="52">
        <v>519</v>
      </c>
      <c r="D2409" s="52">
        <v>484</v>
      </c>
      <c r="E2409" s="49">
        <v>0</v>
      </c>
    </row>
    <row r="2410" spans="1:5" x14ac:dyDescent="0.2">
      <c r="A2410" s="2" t="s">
        <v>2325</v>
      </c>
      <c r="B2410" s="52">
        <v>623</v>
      </c>
      <c r="C2410" s="52">
        <v>360</v>
      </c>
      <c r="D2410" s="52">
        <v>263</v>
      </c>
      <c r="E2410" s="49">
        <v>0</v>
      </c>
    </row>
    <row r="2411" spans="1:5" x14ac:dyDescent="0.2">
      <c r="A2411" s="2" t="s">
        <v>2343</v>
      </c>
      <c r="B2411" s="52">
        <v>693</v>
      </c>
      <c r="C2411" s="52">
        <v>391</v>
      </c>
      <c r="D2411" s="52">
        <v>302</v>
      </c>
      <c r="E2411" s="49">
        <v>0</v>
      </c>
    </row>
    <row r="2412" spans="1:5" x14ac:dyDescent="0.2">
      <c r="A2412" s="2" t="s">
        <v>2326</v>
      </c>
      <c r="B2412" s="52">
        <v>148</v>
      </c>
      <c r="C2412" s="52">
        <v>71</v>
      </c>
      <c r="D2412" s="52">
        <v>77</v>
      </c>
      <c r="E2412" s="49">
        <v>0</v>
      </c>
    </row>
    <row r="2413" spans="1:5" x14ac:dyDescent="0.2">
      <c r="A2413" s="2" t="s">
        <v>2327</v>
      </c>
      <c r="B2413" s="52">
        <v>194</v>
      </c>
      <c r="C2413" s="52">
        <v>73</v>
      </c>
      <c r="D2413" s="52">
        <v>121</v>
      </c>
      <c r="E2413" s="49">
        <v>0</v>
      </c>
    </row>
    <row r="2414" spans="1:5" x14ac:dyDescent="0.2">
      <c r="A2414" s="2" t="s">
        <v>2337</v>
      </c>
      <c r="B2414" s="52">
        <v>693</v>
      </c>
      <c r="C2414" s="52">
        <v>391</v>
      </c>
      <c r="D2414" s="52">
        <v>302</v>
      </c>
      <c r="E2414" s="49">
        <v>0</v>
      </c>
    </row>
    <row r="2415" spans="1:5" x14ac:dyDescent="0.2">
      <c r="A2415" s="2" t="s">
        <v>2338</v>
      </c>
      <c r="B2415" s="52">
        <v>335</v>
      </c>
      <c r="C2415" s="52">
        <v>139</v>
      </c>
      <c r="D2415" s="52">
        <v>196</v>
      </c>
      <c r="E2415" s="49">
        <v>0</v>
      </c>
    </row>
    <row r="2416" spans="1:5" x14ac:dyDescent="0.2">
      <c r="A2416" s="2" t="s">
        <v>2328</v>
      </c>
      <c r="B2416" s="52">
        <v>50</v>
      </c>
      <c r="C2416" s="52">
        <v>19</v>
      </c>
      <c r="D2416" s="52">
        <v>31</v>
      </c>
      <c r="E2416" s="49">
        <v>0</v>
      </c>
    </row>
    <row r="2417" spans="1:5" x14ac:dyDescent="0.2">
      <c r="A2417" s="2" t="s">
        <v>2381</v>
      </c>
      <c r="B2417" s="52">
        <v>16</v>
      </c>
      <c r="C2417" s="52">
        <v>9</v>
      </c>
      <c r="D2417" s="52">
        <v>7</v>
      </c>
      <c r="E2417" s="49">
        <v>0</v>
      </c>
    </row>
    <row r="2418" spans="1:5" x14ac:dyDescent="0.2">
      <c r="A2418" s="2" t="s">
        <v>2464</v>
      </c>
      <c r="B2418" s="52">
        <v>389</v>
      </c>
      <c r="C2418" s="52">
        <v>204</v>
      </c>
      <c r="D2418" s="52">
        <v>185</v>
      </c>
      <c r="E2418" s="49">
        <v>0</v>
      </c>
    </row>
    <row r="2419" spans="1:5" x14ac:dyDescent="0.2">
      <c r="A2419" s="2" t="s">
        <v>2382</v>
      </c>
      <c r="B2419" s="52">
        <v>273</v>
      </c>
      <c r="C2419" s="52">
        <v>155</v>
      </c>
      <c r="D2419" s="52">
        <v>118</v>
      </c>
      <c r="E2419" s="49">
        <v>0</v>
      </c>
    </row>
    <row r="2420" spans="1:5" x14ac:dyDescent="0.2">
      <c r="A2420" s="2" t="s">
        <v>2448</v>
      </c>
      <c r="B2420" s="52">
        <v>301</v>
      </c>
      <c r="C2420" s="52">
        <v>166</v>
      </c>
      <c r="D2420" s="52">
        <v>135</v>
      </c>
      <c r="E2420" s="49">
        <v>0</v>
      </c>
    </row>
    <row r="2421" spans="1:5" x14ac:dyDescent="0.2">
      <c r="A2421" s="2" t="s">
        <v>2383</v>
      </c>
      <c r="B2421" s="52">
        <v>35</v>
      </c>
      <c r="C2421" s="52">
        <v>23</v>
      </c>
      <c r="D2421" s="52">
        <v>12</v>
      </c>
      <c r="E2421" s="49">
        <v>0</v>
      </c>
    </row>
    <row r="2422" spans="1:5" x14ac:dyDescent="0.2">
      <c r="A2422" s="2" t="s">
        <v>2384</v>
      </c>
      <c r="B2422" s="52">
        <v>63</v>
      </c>
      <c r="C2422" s="52">
        <v>18</v>
      </c>
      <c r="D2422" s="52">
        <v>45</v>
      </c>
      <c r="E2422" s="49">
        <v>0</v>
      </c>
    </row>
    <row r="2423" spans="1:5" x14ac:dyDescent="0.2">
      <c r="A2423" s="2" t="s">
        <v>2427</v>
      </c>
      <c r="B2423" s="52">
        <v>301</v>
      </c>
      <c r="C2423" s="52">
        <v>166</v>
      </c>
      <c r="D2423" s="52">
        <v>135</v>
      </c>
      <c r="E2423" s="49">
        <v>0</v>
      </c>
    </row>
    <row r="2424" spans="1:5" x14ac:dyDescent="0.2">
      <c r="A2424" s="2" t="s">
        <v>2428</v>
      </c>
      <c r="B2424" s="52">
        <v>97</v>
      </c>
      <c r="C2424" s="52">
        <v>40</v>
      </c>
      <c r="D2424" s="52">
        <v>57</v>
      </c>
      <c r="E2424" s="49">
        <v>0</v>
      </c>
    </row>
    <row r="2425" spans="1:5" x14ac:dyDescent="0.2">
      <c r="A2425" s="2" t="s">
        <v>2385</v>
      </c>
      <c r="B2425" s="52">
        <v>15</v>
      </c>
      <c r="C2425" s="52">
        <v>4</v>
      </c>
      <c r="D2425" s="52">
        <v>11</v>
      </c>
      <c r="E2425" s="49">
        <v>0</v>
      </c>
    </row>
    <row r="2426" spans="1:5" x14ac:dyDescent="0.2">
      <c r="A2426" s="2" t="s">
        <v>2347</v>
      </c>
      <c r="B2426" s="52">
        <v>19</v>
      </c>
      <c r="C2426" s="52">
        <v>12</v>
      </c>
      <c r="D2426" s="52">
        <v>7</v>
      </c>
      <c r="E2426" s="49">
        <v>0</v>
      </c>
    </row>
    <row r="2427" spans="1:5" x14ac:dyDescent="0.2">
      <c r="A2427" s="2" t="s">
        <v>2329</v>
      </c>
      <c r="B2427" s="52">
        <v>19</v>
      </c>
      <c r="C2427" s="52">
        <v>12</v>
      </c>
      <c r="D2427" s="52">
        <v>7</v>
      </c>
      <c r="E2427" s="49">
        <v>0</v>
      </c>
    </row>
    <row r="2428" spans="1:5" x14ac:dyDescent="0.2">
      <c r="A2428" s="2" t="s">
        <v>2339</v>
      </c>
      <c r="B2428" s="52">
        <v>19</v>
      </c>
      <c r="C2428" s="52">
        <v>12</v>
      </c>
      <c r="D2428" s="52">
        <v>7</v>
      </c>
      <c r="E2428" s="49">
        <v>0</v>
      </c>
    </row>
    <row r="2429" spans="1:5" x14ac:dyDescent="0.2">
      <c r="A2429" s="2" t="s">
        <v>2472</v>
      </c>
      <c r="B2429" s="52">
        <v>63</v>
      </c>
      <c r="C2429" s="52">
        <v>27</v>
      </c>
      <c r="D2429" s="52">
        <v>36</v>
      </c>
      <c r="E2429" s="49">
        <v>0</v>
      </c>
    </row>
    <row r="2430" spans="1:5" x14ac:dyDescent="0.2">
      <c r="A2430" s="2" t="s">
        <v>2480</v>
      </c>
      <c r="B2430" s="52">
        <v>3610</v>
      </c>
      <c r="C2430" s="52">
        <v>1807</v>
      </c>
      <c r="D2430" s="52">
        <v>1803</v>
      </c>
      <c r="E2430" s="49">
        <v>0</v>
      </c>
    </row>
    <row r="2431" spans="1:5" x14ac:dyDescent="0.2">
      <c r="A2431" s="2" t="s">
        <v>2473</v>
      </c>
      <c r="B2431" s="52">
        <v>2695</v>
      </c>
      <c r="C2431" s="52">
        <v>1440</v>
      </c>
      <c r="D2431" s="52">
        <v>1255</v>
      </c>
      <c r="E2431" s="49">
        <v>0</v>
      </c>
    </row>
    <row r="2432" spans="1:5" x14ac:dyDescent="0.2">
      <c r="A2432" s="2" t="s">
        <v>2479</v>
      </c>
      <c r="B2432" s="52">
        <v>2910</v>
      </c>
      <c r="C2432" s="52">
        <v>1533</v>
      </c>
      <c r="D2432" s="52">
        <v>1377</v>
      </c>
      <c r="E2432" s="49">
        <v>0</v>
      </c>
    </row>
    <row r="2433" spans="1:5" x14ac:dyDescent="0.2">
      <c r="A2433" s="2" t="s">
        <v>2474</v>
      </c>
      <c r="B2433" s="52">
        <v>383</v>
      </c>
      <c r="C2433" s="52">
        <v>191</v>
      </c>
      <c r="D2433" s="52">
        <v>192</v>
      </c>
      <c r="E2433" s="49">
        <v>0</v>
      </c>
    </row>
    <row r="2434" spans="1:5" x14ac:dyDescent="0.2">
      <c r="A2434" s="2" t="s">
        <v>2475</v>
      </c>
      <c r="B2434" s="52">
        <v>438</v>
      </c>
      <c r="C2434" s="52">
        <v>136</v>
      </c>
      <c r="D2434" s="52">
        <v>302</v>
      </c>
      <c r="E2434" s="49">
        <v>0</v>
      </c>
    </row>
    <row r="2435" spans="1:5" x14ac:dyDescent="0.2">
      <c r="A2435" s="2" t="s">
        <v>2477</v>
      </c>
      <c r="B2435" s="52">
        <v>2910</v>
      </c>
      <c r="C2435" s="52">
        <v>1533</v>
      </c>
      <c r="D2435" s="52">
        <v>1377</v>
      </c>
      <c r="E2435" s="49">
        <v>0</v>
      </c>
    </row>
    <row r="2436" spans="1:5" x14ac:dyDescent="0.2">
      <c r="A2436" s="2" t="s">
        <v>2478</v>
      </c>
      <c r="B2436" s="52">
        <v>810</v>
      </c>
      <c r="C2436" s="52">
        <v>321</v>
      </c>
      <c r="D2436" s="52">
        <v>489</v>
      </c>
      <c r="E2436" s="49">
        <v>0</v>
      </c>
    </row>
    <row r="2437" spans="1:5" x14ac:dyDescent="0.2">
      <c r="A2437" s="2" t="s">
        <v>2476</v>
      </c>
      <c r="B2437" s="52">
        <v>171</v>
      </c>
      <c r="C2437" s="52">
        <v>75</v>
      </c>
      <c r="D2437" s="52">
        <v>96</v>
      </c>
      <c r="E2437" s="49">
        <v>0</v>
      </c>
    </row>
    <row r="2438" spans="1:5" x14ac:dyDescent="0.2">
      <c r="A2438" s="2" t="s">
        <v>2465</v>
      </c>
      <c r="B2438" s="52">
        <v>17</v>
      </c>
      <c r="C2438" s="52">
        <v>12</v>
      </c>
      <c r="D2438" s="52">
        <v>5</v>
      </c>
      <c r="E2438" s="49">
        <v>0</v>
      </c>
    </row>
    <row r="2439" spans="1:5" x14ac:dyDescent="0.2">
      <c r="A2439" s="2" t="s">
        <v>2386</v>
      </c>
      <c r="B2439" s="52">
        <v>7</v>
      </c>
      <c r="C2439" s="52">
        <v>6</v>
      </c>
      <c r="D2439" s="52">
        <v>1</v>
      </c>
      <c r="E2439" s="49">
        <v>0</v>
      </c>
    </row>
    <row r="2440" spans="1:5" x14ac:dyDescent="0.2">
      <c r="A2440" s="2" t="s">
        <v>2449</v>
      </c>
      <c r="B2440" s="52">
        <v>8</v>
      </c>
      <c r="C2440" s="52">
        <v>6</v>
      </c>
      <c r="D2440" s="52">
        <v>2</v>
      </c>
      <c r="E2440" s="49">
        <v>0</v>
      </c>
    </row>
    <row r="2441" spans="1:5" x14ac:dyDescent="0.2">
      <c r="A2441" s="2" t="s">
        <v>2387</v>
      </c>
      <c r="B2441" s="52">
        <v>9</v>
      </c>
      <c r="C2441" s="52">
        <v>6</v>
      </c>
      <c r="D2441" s="52">
        <v>3</v>
      </c>
      <c r="E2441" s="49">
        <v>0</v>
      </c>
    </row>
    <row r="2442" spans="1:5" x14ac:dyDescent="0.2">
      <c r="A2442" s="2" t="s">
        <v>2429</v>
      </c>
      <c r="B2442" s="52">
        <v>8</v>
      </c>
      <c r="C2442" s="52">
        <v>6</v>
      </c>
      <c r="D2442" s="52">
        <v>2</v>
      </c>
      <c r="E2442" s="49">
        <v>0</v>
      </c>
    </row>
    <row r="2443" spans="1:5" x14ac:dyDescent="0.2">
      <c r="A2443" s="2" t="s">
        <v>2430</v>
      </c>
      <c r="B2443" s="52">
        <v>9</v>
      </c>
      <c r="C2443" s="52">
        <v>6</v>
      </c>
      <c r="D2443" s="52">
        <v>3</v>
      </c>
      <c r="E2443" s="49">
        <v>0</v>
      </c>
    </row>
    <row r="2444" spans="1:5" x14ac:dyDescent="0.2">
      <c r="A2444" s="2" t="s">
        <v>2388</v>
      </c>
      <c r="B2444" s="52">
        <v>1</v>
      </c>
      <c r="C2444" s="2"/>
      <c r="D2444" s="52">
        <v>1</v>
      </c>
      <c r="E2444" s="49">
        <v>0</v>
      </c>
    </row>
    <row r="2445" spans="1:5" x14ac:dyDescent="0.2">
      <c r="A2445" s="2" t="s">
        <v>2389</v>
      </c>
      <c r="B2445" s="52">
        <v>7</v>
      </c>
      <c r="C2445" s="52">
        <v>2</v>
      </c>
      <c r="D2445" s="52">
        <v>5</v>
      </c>
      <c r="E2445" s="49">
        <v>0</v>
      </c>
    </row>
    <row r="2446" spans="1:5" x14ac:dyDescent="0.2">
      <c r="A2446" s="2" t="s">
        <v>2466</v>
      </c>
      <c r="B2446" s="52">
        <v>631</v>
      </c>
      <c r="C2446" s="52">
        <v>317</v>
      </c>
      <c r="D2446" s="52">
        <v>314</v>
      </c>
      <c r="E2446" s="49">
        <v>0</v>
      </c>
    </row>
    <row r="2447" spans="1:5" x14ac:dyDescent="0.2">
      <c r="A2447" s="2" t="s">
        <v>2390</v>
      </c>
      <c r="B2447" s="52">
        <v>503</v>
      </c>
      <c r="C2447" s="52">
        <v>266</v>
      </c>
      <c r="D2447" s="52">
        <v>237</v>
      </c>
      <c r="E2447" s="49">
        <v>0</v>
      </c>
    </row>
    <row r="2448" spans="1:5" x14ac:dyDescent="0.2">
      <c r="A2448" s="2" t="s">
        <v>2450</v>
      </c>
      <c r="B2448" s="52">
        <v>537</v>
      </c>
      <c r="C2448" s="52">
        <v>284</v>
      </c>
      <c r="D2448" s="52">
        <v>253</v>
      </c>
      <c r="E2448" s="49">
        <v>0</v>
      </c>
    </row>
    <row r="2449" spans="1:5" x14ac:dyDescent="0.2">
      <c r="A2449" s="2" t="s">
        <v>2391</v>
      </c>
      <c r="B2449" s="52">
        <v>45</v>
      </c>
      <c r="C2449" s="52">
        <v>24</v>
      </c>
      <c r="D2449" s="52">
        <v>21</v>
      </c>
      <c r="E2449" s="49">
        <v>0</v>
      </c>
    </row>
    <row r="2450" spans="1:5" x14ac:dyDescent="0.2">
      <c r="A2450" s="2" t="s">
        <v>2392</v>
      </c>
      <c r="B2450" s="52">
        <v>59</v>
      </c>
      <c r="C2450" s="52">
        <v>14</v>
      </c>
      <c r="D2450" s="52">
        <v>45</v>
      </c>
      <c r="E2450" s="49">
        <v>0</v>
      </c>
    </row>
    <row r="2451" spans="1:5" x14ac:dyDescent="0.2">
      <c r="A2451" s="2" t="s">
        <v>2431</v>
      </c>
      <c r="B2451" s="52">
        <v>537</v>
      </c>
      <c r="C2451" s="52">
        <v>284</v>
      </c>
      <c r="D2451" s="52">
        <v>253</v>
      </c>
      <c r="E2451" s="49">
        <v>0</v>
      </c>
    </row>
    <row r="2452" spans="1:5" x14ac:dyDescent="0.2">
      <c r="A2452" s="2" t="s">
        <v>2432</v>
      </c>
      <c r="B2452" s="52">
        <v>104</v>
      </c>
      <c r="C2452" s="52">
        <v>38</v>
      </c>
      <c r="D2452" s="52">
        <v>66</v>
      </c>
      <c r="E2452" s="49">
        <v>0</v>
      </c>
    </row>
    <row r="2453" spans="1:5" x14ac:dyDescent="0.2">
      <c r="A2453" s="2" t="s">
        <v>2393</v>
      </c>
      <c r="B2453" s="52">
        <v>28</v>
      </c>
      <c r="C2453" s="52">
        <v>16</v>
      </c>
      <c r="D2453" s="52">
        <v>12</v>
      </c>
      <c r="E2453" s="49">
        <v>0</v>
      </c>
    </row>
    <row r="2454" spans="1:5" x14ac:dyDescent="0.2">
      <c r="A2454" s="2" t="s">
        <v>2394</v>
      </c>
      <c r="B2454" s="52">
        <v>2</v>
      </c>
      <c r="C2454" s="52">
        <v>2</v>
      </c>
      <c r="D2454" s="2"/>
      <c r="E2454" s="49">
        <v>0</v>
      </c>
    </row>
    <row r="2455" spans="1:5" x14ac:dyDescent="0.2">
      <c r="A2455" s="2" t="s">
        <v>2467</v>
      </c>
      <c r="B2455" s="52">
        <v>359</v>
      </c>
      <c r="C2455" s="52">
        <v>170</v>
      </c>
      <c r="D2455" s="52">
        <v>189</v>
      </c>
      <c r="E2455" s="49">
        <v>0</v>
      </c>
    </row>
    <row r="2456" spans="1:5" x14ac:dyDescent="0.2">
      <c r="A2456" s="2" t="s">
        <v>2395</v>
      </c>
      <c r="B2456" s="52">
        <v>224</v>
      </c>
      <c r="C2456" s="52">
        <v>122</v>
      </c>
      <c r="D2456" s="52">
        <v>102</v>
      </c>
      <c r="E2456" s="49">
        <v>0</v>
      </c>
    </row>
    <row r="2457" spans="1:5" x14ac:dyDescent="0.2">
      <c r="A2457" s="2" t="s">
        <v>2451</v>
      </c>
      <c r="B2457" s="52">
        <v>245</v>
      </c>
      <c r="C2457" s="52">
        <v>130</v>
      </c>
      <c r="D2457" s="52">
        <v>115</v>
      </c>
      <c r="E2457" s="49">
        <v>0</v>
      </c>
    </row>
    <row r="2458" spans="1:5" x14ac:dyDescent="0.2">
      <c r="A2458" s="2" t="s">
        <v>2396</v>
      </c>
      <c r="B2458" s="52">
        <v>97</v>
      </c>
      <c r="C2458" s="52">
        <v>39</v>
      </c>
      <c r="D2458" s="52">
        <v>58</v>
      </c>
      <c r="E2458" s="49">
        <v>0</v>
      </c>
    </row>
    <row r="2459" spans="1:5" x14ac:dyDescent="0.2">
      <c r="A2459" s="2" t="s">
        <v>2317</v>
      </c>
      <c r="B2459" s="52">
        <v>1</v>
      </c>
      <c r="C2459" s="52">
        <v>1</v>
      </c>
      <c r="D2459" s="2"/>
      <c r="E2459" s="49">
        <v>0</v>
      </c>
    </row>
    <row r="2460" spans="1:5" x14ac:dyDescent="0.2">
      <c r="A2460" s="2" t="s">
        <v>2317</v>
      </c>
      <c r="B2460" s="52">
        <v>1</v>
      </c>
      <c r="C2460" s="52">
        <v>1</v>
      </c>
      <c r="D2460" s="2"/>
      <c r="E2460" s="49">
        <v>0</v>
      </c>
    </row>
    <row r="2461" spans="1:5" x14ac:dyDescent="0.2">
      <c r="A2461" s="2" t="s">
        <v>2397</v>
      </c>
      <c r="B2461" s="52">
        <v>27</v>
      </c>
      <c r="C2461" s="52">
        <v>7</v>
      </c>
      <c r="D2461" s="52">
        <v>20</v>
      </c>
      <c r="E2461" s="49">
        <v>0</v>
      </c>
    </row>
    <row r="2462" spans="1:5" x14ac:dyDescent="0.2">
      <c r="A2462" s="2" t="s">
        <v>2433</v>
      </c>
      <c r="B2462" s="52">
        <v>245</v>
      </c>
      <c r="C2462" s="52">
        <v>130</v>
      </c>
      <c r="D2462" s="52">
        <v>115</v>
      </c>
      <c r="E2462" s="49">
        <v>0</v>
      </c>
    </row>
    <row r="2463" spans="1:5" x14ac:dyDescent="0.2">
      <c r="A2463" s="2" t="s">
        <v>2434</v>
      </c>
      <c r="B2463" s="52">
        <v>123</v>
      </c>
      <c r="C2463" s="52">
        <v>45</v>
      </c>
      <c r="D2463" s="52">
        <v>78</v>
      </c>
      <c r="E2463" s="49">
        <v>0</v>
      </c>
    </row>
    <row r="2464" spans="1:5" x14ac:dyDescent="0.2">
      <c r="A2464" s="2" t="s">
        <v>2398</v>
      </c>
      <c r="B2464" s="52">
        <v>19</v>
      </c>
      <c r="C2464" s="52">
        <v>6</v>
      </c>
      <c r="D2464" s="52">
        <v>13</v>
      </c>
      <c r="E2464" s="49">
        <v>0</v>
      </c>
    </row>
    <row r="2465" spans="1:5" x14ac:dyDescent="0.2">
      <c r="A2465" s="2" t="s">
        <v>2399</v>
      </c>
      <c r="B2465" s="52">
        <v>3</v>
      </c>
      <c r="C2465" s="52">
        <v>1</v>
      </c>
      <c r="D2465" s="52">
        <v>2</v>
      </c>
      <c r="E2465" s="49">
        <v>0</v>
      </c>
    </row>
    <row r="2466" spans="1:5" x14ac:dyDescent="0.2">
      <c r="A2466" s="2" t="s">
        <v>2468</v>
      </c>
      <c r="B2466" s="52">
        <v>185</v>
      </c>
      <c r="C2466" s="52">
        <v>96</v>
      </c>
      <c r="D2466" s="52">
        <v>89</v>
      </c>
      <c r="E2466" s="49">
        <v>0</v>
      </c>
    </row>
    <row r="2467" spans="1:5" x14ac:dyDescent="0.2">
      <c r="A2467" s="2" t="s">
        <v>2318</v>
      </c>
      <c r="B2467" s="52">
        <v>1</v>
      </c>
      <c r="C2467" s="52">
        <v>1</v>
      </c>
      <c r="D2467" s="2"/>
      <c r="E2467" s="49">
        <v>0</v>
      </c>
    </row>
    <row r="2468" spans="1:5" x14ac:dyDescent="0.2">
      <c r="A2468" s="2" t="s">
        <v>2318</v>
      </c>
      <c r="B2468" s="52">
        <v>1</v>
      </c>
      <c r="C2468" s="52">
        <v>1</v>
      </c>
      <c r="D2468" s="2"/>
      <c r="E2468" s="49">
        <v>0</v>
      </c>
    </row>
    <row r="2469" spans="1:5" x14ac:dyDescent="0.2">
      <c r="A2469" s="2" t="s">
        <v>2400</v>
      </c>
      <c r="B2469" s="52">
        <v>144</v>
      </c>
      <c r="C2469" s="52">
        <v>82</v>
      </c>
      <c r="D2469" s="52">
        <v>62</v>
      </c>
      <c r="E2469" s="49">
        <v>0</v>
      </c>
    </row>
    <row r="2470" spans="1:5" x14ac:dyDescent="0.2">
      <c r="A2470" s="2" t="s">
        <v>2452</v>
      </c>
      <c r="B2470" s="52">
        <v>158</v>
      </c>
      <c r="C2470" s="52">
        <v>88</v>
      </c>
      <c r="D2470" s="52">
        <v>70</v>
      </c>
      <c r="E2470" s="49">
        <v>0</v>
      </c>
    </row>
    <row r="2471" spans="1:5" x14ac:dyDescent="0.2">
      <c r="A2471" s="2" t="s">
        <v>2401</v>
      </c>
      <c r="B2471" s="52">
        <v>13</v>
      </c>
      <c r="C2471" s="52">
        <v>5</v>
      </c>
      <c r="D2471" s="52">
        <v>8</v>
      </c>
      <c r="E2471" s="49">
        <v>0</v>
      </c>
    </row>
    <row r="2472" spans="1:5" x14ac:dyDescent="0.2">
      <c r="A2472" s="2" t="s">
        <v>2402</v>
      </c>
      <c r="B2472" s="52">
        <v>14</v>
      </c>
      <c r="C2472" s="52">
        <v>3</v>
      </c>
      <c r="D2472" s="52">
        <v>11</v>
      </c>
      <c r="E2472" s="49">
        <v>0</v>
      </c>
    </row>
    <row r="2473" spans="1:5" x14ac:dyDescent="0.2">
      <c r="A2473" s="2" t="s">
        <v>2435</v>
      </c>
      <c r="B2473" s="52">
        <v>158</v>
      </c>
      <c r="C2473" s="52">
        <v>88</v>
      </c>
      <c r="D2473" s="52">
        <v>70</v>
      </c>
      <c r="E2473" s="49">
        <v>0</v>
      </c>
    </row>
    <row r="2474" spans="1:5" x14ac:dyDescent="0.2">
      <c r="A2474" s="2" t="s">
        <v>2436</v>
      </c>
      <c r="B2474" s="52">
        <v>27</v>
      </c>
      <c r="C2474" s="52">
        <v>8</v>
      </c>
      <c r="D2474" s="52">
        <v>19</v>
      </c>
      <c r="E2474" s="49">
        <v>0</v>
      </c>
    </row>
    <row r="2475" spans="1:5" x14ac:dyDescent="0.2">
      <c r="A2475" s="2" t="s">
        <v>2403</v>
      </c>
      <c r="B2475" s="52">
        <v>11</v>
      </c>
      <c r="C2475" s="52">
        <v>5</v>
      </c>
      <c r="D2475" s="52">
        <v>6</v>
      </c>
      <c r="E2475" s="49">
        <v>0</v>
      </c>
    </row>
    <row r="2476" spans="1:5" x14ac:dyDescent="0.2">
      <c r="A2476" s="2" t="s">
        <v>2330</v>
      </c>
      <c r="B2476" s="52">
        <v>30</v>
      </c>
      <c r="C2476" s="52">
        <v>10</v>
      </c>
      <c r="D2476" s="52">
        <v>20</v>
      </c>
      <c r="E2476" s="49">
        <v>0</v>
      </c>
    </row>
    <row r="2477" spans="1:5" x14ac:dyDescent="0.2">
      <c r="A2477" s="2" t="s">
        <v>2348</v>
      </c>
      <c r="B2477" s="52">
        <v>1737</v>
      </c>
      <c r="C2477" s="52">
        <v>878</v>
      </c>
      <c r="D2477" s="52">
        <v>859</v>
      </c>
      <c r="E2477" s="49">
        <v>0</v>
      </c>
    </row>
    <row r="2478" spans="1:5" x14ac:dyDescent="0.2">
      <c r="A2478" s="2" t="s">
        <v>2331</v>
      </c>
      <c r="B2478" s="52">
        <v>1404</v>
      </c>
      <c r="C2478" s="52">
        <v>749</v>
      </c>
      <c r="D2478" s="52">
        <v>655</v>
      </c>
      <c r="E2478" s="49">
        <v>0</v>
      </c>
    </row>
    <row r="2479" spans="1:5" x14ac:dyDescent="0.2">
      <c r="A2479" s="2" t="s">
        <v>2344</v>
      </c>
      <c r="B2479" s="52">
        <v>1495</v>
      </c>
      <c r="C2479" s="52">
        <v>784</v>
      </c>
      <c r="D2479" s="52">
        <v>711</v>
      </c>
      <c r="E2479" s="49">
        <v>0</v>
      </c>
    </row>
    <row r="2480" spans="1:5" x14ac:dyDescent="0.2">
      <c r="A2480" s="2" t="s">
        <v>2332</v>
      </c>
      <c r="B2480" s="52">
        <v>156</v>
      </c>
      <c r="C2480" s="52">
        <v>76</v>
      </c>
      <c r="D2480" s="52">
        <v>80</v>
      </c>
      <c r="E2480" s="49">
        <v>0</v>
      </c>
    </row>
    <row r="2481" spans="1:5" x14ac:dyDescent="0.2">
      <c r="A2481" s="2" t="s">
        <v>2333</v>
      </c>
      <c r="B2481" s="52">
        <v>137</v>
      </c>
      <c r="C2481" s="52">
        <v>36</v>
      </c>
      <c r="D2481" s="52">
        <v>101</v>
      </c>
      <c r="E2481" s="49">
        <v>0</v>
      </c>
    </row>
    <row r="2482" spans="1:5" x14ac:dyDescent="0.2">
      <c r="A2482" s="2" t="s">
        <v>2340</v>
      </c>
      <c r="B2482" s="52">
        <v>1495</v>
      </c>
      <c r="C2482" s="52">
        <v>784</v>
      </c>
      <c r="D2482" s="52">
        <v>711</v>
      </c>
      <c r="E2482" s="49">
        <v>0</v>
      </c>
    </row>
    <row r="2483" spans="1:5" x14ac:dyDescent="0.2">
      <c r="A2483" s="2" t="s">
        <v>2341</v>
      </c>
      <c r="B2483" s="52">
        <v>292</v>
      </c>
      <c r="C2483" s="52">
        <v>112</v>
      </c>
      <c r="D2483" s="52">
        <v>180</v>
      </c>
      <c r="E2483" s="49">
        <v>0</v>
      </c>
    </row>
    <row r="2484" spans="1:5" x14ac:dyDescent="0.2">
      <c r="A2484" s="2" t="s">
        <v>2334</v>
      </c>
      <c r="B2484" s="52">
        <v>74</v>
      </c>
      <c r="C2484" s="52">
        <v>31</v>
      </c>
      <c r="D2484" s="52">
        <v>43</v>
      </c>
      <c r="E2484" s="49">
        <v>0</v>
      </c>
    </row>
    <row r="2485" spans="1:5" x14ac:dyDescent="0.2">
      <c r="A2485" s="2" t="s">
        <v>2469</v>
      </c>
      <c r="B2485" s="52">
        <v>14</v>
      </c>
      <c r="C2485" s="52">
        <v>8</v>
      </c>
      <c r="D2485" s="52">
        <v>6</v>
      </c>
      <c r="E2485" s="49">
        <v>0</v>
      </c>
    </row>
    <row r="2486" spans="1:5" x14ac:dyDescent="0.2">
      <c r="A2486" s="2" t="s">
        <v>2404</v>
      </c>
      <c r="B2486" s="52">
        <v>14</v>
      </c>
      <c r="C2486" s="52">
        <v>8</v>
      </c>
      <c r="D2486" s="52">
        <v>6</v>
      </c>
      <c r="E2486" s="49">
        <v>0</v>
      </c>
    </row>
    <row r="2487" spans="1:5" x14ac:dyDescent="0.2">
      <c r="A2487" s="2" t="s">
        <v>2437</v>
      </c>
      <c r="B2487" s="52">
        <v>14</v>
      </c>
      <c r="C2487" s="52">
        <v>8</v>
      </c>
      <c r="D2487" s="52">
        <v>6</v>
      </c>
      <c r="E2487" s="49">
        <v>0</v>
      </c>
    </row>
    <row r="2488" spans="1:5" x14ac:dyDescent="0.2">
      <c r="A2488" s="2" t="s">
        <v>2405</v>
      </c>
      <c r="B2488" s="52">
        <v>3</v>
      </c>
      <c r="C2488" s="52">
        <v>1</v>
      </c>
      <c r="D2488" s="52">
        <v>2</v>
      </c>
      <c r="E2488" s="49">
        <v>0</v>
      </c>
    </row>
    <row r="2489" spans="1:5" x14ac:dyDescent="0.2">
      <c r="A2489" s="2" t="s">
        <v>2470</v>
      </c>
      <c r="B2489" s="52">
        <v>87</v>
      </c>
      <c r="C2489" s="52">
        <v>50</v>
      </c>
      <c r="D2489" s="52">
        <v>37</v>
      </c>
      <c r="E2489" s="49">
        <v>0</v>
      </c>
    </row>
    <row r="2490" spans="1:5" x14ac:dyDescent="0.2">
      <c r="A2490" s="2" t="s">
        <v>2406</v>
      </c>
      <c r="B2490" s="52">
        <v>66</v>
      </c>
      <c r="C2490" s="52">
        <v>43</v>
      </c>
      <c r="D2490" s="52">
        <v>23</v>
      </c>
      <c r="E2490" s="49">
        <v>0</v>
      </c>
    </row>
    <row r="2491" spans="1:5" x14ac:dyDescent="0.2">
      <c r="A2491" s="2" t="s">
        <v>2453</v>
      </c>
      <c r="B2491" s="52">
        <v>72</v>
      </c>
      <c r="C2491" s="52">
        <v>45</v>
      </c>
      <c r="D2491" s="52">
        <v>27</v>
      </c>
      <c r="E2491" s="49">
        <v>0</v>
      </c>
    </row>
    <row r="2492" spans="1:5" x14ac:dyDescent="0.2">
      <c r="A2492" s="2" t="s">
        <v>2407</v>
      </c>
      <c r="B2492" s="52">
        <v>6</v>
      </c>
      <c r="C2492" s="52">
        <v>4</v>
      </c>
      <c r="D2492" s="52">
        <v>2</v>
      </c>
      <c r="E2492" s="49">
        <v>0</v>
      </c>
    </row>
    <row r="2493" spans="1:5" x14ac:dyDescent="0.2">
      <c r="A2493" s="2" t="s">
        <v>2408</v>
      </c>
      <c r="B2493" s="52">
        <v>11</v>
      </c>
      <c r="C2493" s="52">
        <v>2</v>
      </c>
      <c r="D2493" s="52">
        <v>9</v>
      </c>
      <c r="E2493" s="49">
        <v>0</v>
      </c>
    </row>
    <row r="2494" spans="1:5" x14ac:dyDescent="0.2">
      <c r="A2494" s="2" t="s">
        <v>2438</v>
      </c>
      <c r="B2494" s="52">
        <v>72</v>
      </c>
      <c r="C2494" s="52">
        <v>45</v>
      </c>
      <c r="D2494" s="52">
        <v>27</v>
      </c>
      <c r="E2494" s="49">
        <v>0</v>
      </c>
    </row>
    <row r="2495" spans="1:5" x14ac:dyDescent="0.2">
      <c r="A2495" s="2" t="s">
        <v>2439</v>
      </c>
      <c r="B2495" s="52">
        <v>17</v>
      </c>
      <c r="C2495" s="52">
        <v>6</v>
      </c>
      <c r="D2495" s="52">
        <v>11</v>
      </c>
      <c r="E2495" s="49">
        <v>0</v>
      </c>
    </row>
    <row r="2496" spans="1:5" x14ac:dyDescent="0.2">
      <c r="A2496" s="2" t="s">
        <v>2409</v>
      </c>
      <c r="B2496" s="52">
        <v>3</v>
      </c>
      <c r="C2496" s="52">
        <v>1</v>
      </c>
      <c r="D2496" s="52">
        <v>2</v>
      </c>
      <c r="E2496" s="49">
        <v>0</v>
      </c>
    </row>
    <row r="2497" spans="1:5" x14ac:dyDescent="0.2">
      <c r="A2497" s="2" t="s">
        <v>2471</v>
      </c>
      <c r="B2497" s="52">
        <v>12</v>
      </c>
      <c r="C2497" s="52">
        <v>5</v>
      </c>
      <c r="D2497" s="52">
        <v>7</v>
      </c>
      <c r="E2497" s="49">
        <v>0</v>
      </c>
    </row>
    <row r="2498" spans="1:5" x14ac:dyDescent="0.2">
      <c r="A2498" s="2" t="s">
        <v>2410</v>
      </c>
      <c r="B2498" s="52">
        <v>1</v>
      </c>
      <c r="C2498" s="52">
        <v>1</v>
      </c>
      <c r="D2498" s="2"/>
      <c r="E2498" s="49">
        <v>0</v>
      </c>
    </row>
    <row r="2499" spans="1:5" x14ac:dyDescent="0.2">
      <c r="A2499" s="2" t="s">
        <v>2454</v>
      </c>
      <c r="B2499" s="52">
        <v>1</v>
      </c>
      <c r="C2499" s="52">
        <v>1</v>
      </c>
      <c r="D2499" s="2"/>
      <c r="E2499" s="49">
        <v>0</v>
      </c>
    </row>
    <row r="2500" spans="1:5" x14ac:dyDescent="0.2">
      <c r="A2500" s="2" t="s">
        <v>2411</v>
      </c>
      <c r="B2500" s="52">
        <v>12</v>
      </c>
      <c r="C2500" s="52">
        <v>5</v>
      </c>
      <c r="D2500" s="52">
        <v>7</v>
      </c>
      <c r="E2500" s="49">
        <v>0</v>
      </c>
    </row>
    <row r="2501" spans="1:5" x14ac:dyDescent="0.2">
      <c r="A2501" s="2" t="s">
        <v>2440</v>
      </c>
      <c r="B2501" s="52">
        <v>1</v>
      </c>
      <c r="C2501" s="52">
        <v>1</v>
      </c>
      <c r="D2501" s="2"/>
      <c r="E2501" s="49">
        <v>0</v>
      </c>
    </row>
    <row r="2502" spans="1:5" x14ac:dyDescent="0.2">
      <c r="A2502" s="2" t="s">
        <v>2441</v>
      </c>
      <c r="B2502" s="52">
        <v>12</v>
      </c>
      <c r="C2502" s="52">
        <v>5</v>
      </c>
      <c r="D2502" s="52">
        <v>7</v>
      </c>
      <c r="E2502" s="49">
        <v>0</v>
      </c>
    </row>
    <row r="2503" spans="1:5" x14ac:dyDescent="0.2">
      <c r="A2503" s="2" t="s">
        <v>281</v>
      </c>
      <c r="B2503" s="49" t="s">
        <v>535</v>
      </c>
      <c r="C2503" s="49" t="s">
        <v>536</v>
      </c>
      <c r="D2503" s="49" t="s">
        <v>537</v>
      </c>
      <c r="E2503" s="49">
        <v>0</v>
      </c>
    </row>
    <row r="2504" spans="1:5" x14ac:dyDescent="0.2">
      <c r="A2504" s="2" t="s">
        <v>638</v>
      </c>
      <c r="B2504" s="49">
        <v>15</v>
      </c>
      <c r="C2504" s="49">
        <v>9</v>
      </c>
      <c r="D2504" s="49">
        <v>6</v>
      </c>
      <c r="E2504" s="49">
        <v>0</v>
      </c>
    </row>
    <row r="2505" spans="1:5" x14ac:dyDescent="0.2">
      <c r="A2505" s="2" t="s">
        <v>619</v>
      </c>
      <c r="B2505" s="49">
        <v>15</v>
      </c>
      <c r="C2505" s="49">
        <v>9</v>
      </c>
      <c r="D2505" s="49">
        <v>6</v>
      </c>
      <c r="E2505" s="49">
        <v>0</v>
      </c>
    </row>
    <row r="2506" spans="1:5" x14ac:dyDescent="0.2">
      <c r="A2506" s="2" t="s">
        <v>627</v>
      </c>
      <c r="B2506" s="49">
        <v>15</v>
      </c>
      <c r="C2506" s="49">
        <v>9</v>
      </c>
      <c r="D2506" s="49">
        <v>6</v>
      </c>
      <c r="E2506" s="49">
        <v>0</v>
      </c>
    </row>
    <row r="2507" spans="1:5" x14ac:dyDescent="0.2">
      <c r="A2507" s="2" t="s">
        <v>512</v>
      </c>
      <c r="B2507" s="51" t="s">
        <v>535</v>
      </c>
      <c r="C2507" s="51" t="s">
        <v>536</v>
      </c>
      <c r="D2507" s="51" t="s">
        <v>537</v>
      </c>
      <c r="E2507" s="49">
        <v>0</v>
      </c>
    </row>
    <row r="2508" spans="1:5" x14ac:dyDescent="0.2">
      <c r="A2508" s="2" t="s">
        <v>2651</v>
      </c>
      <c r="B2508" s="52">
        <v>19</v>
      </c>
      <c r="C2508" s="52">
        <v>6</v>
      </c>
      <c r="D2508" s="52">
        <v>13</v>
      </c>
      <c r="E2508" s="49">
        <v>0</v>
      </c>
    </row>
    <row r="2509" spans="1:5" x14ac:dyDescent="0.2">
      <c r="A2509" s="2" t="s">
        <v>2652</v>
      </c>
      <c r="B2509" s="52">
        <v>717</v>
      </c>
      <c r="C2509" s="52">
        <v>356</v>
      </c>
      <c r="D2509" s="52">
        <v>361</v>
      </c>
      <c r="E2509" s="49">
        <v>0</v>
      </c>
    </row>
    <row r="2510" spans="1:5" x14ac:dyDescent="0.2">
      <c r="A2510" s="2" t="s">
        <v>2653</v>
      </c>
      <c r="B2510" s="52">
        <v>63</v>
      </c>
      <c r="C2510" s="52">
        <v>30</v>
      </c>
      <c r="D2510" s="52">
        <v>33</v>
      </c>
      <c r="E2510" s="49">
        <v>0</v>
      </c>
    </row>
    <row r="2511" spans="1:5" x14ac:dyDescent="0.2">
      <c r="A2511" s="2" t="s">
        <v>2654</v>
      </c>
      <c r="B2511" s="52">
        <v>107</v>
      </c>
      <c r="C2511" s="52">
        <v>26</v>
      </c>
      <c r="D2511" s="52">
        <v>81</v>
      </c>
      <c r="E2511" s="49">
        <v>0</v>
      </c>
    </row>
    <row r="2512" spans="1:5" x14ac:dyDescent="0.2">
      <c r="A2512" s="2" t="s">
        <v>2655</v>
      </c>
      <c r="B2512" s="52">
        <v>45</v>
      </c>
      <c r="C2512" s="52">
        <v>11</v>
      </c>
      <c r="D2512" s="52">
        <v>34</v>
      </c>
      <c r="E2512" s="49">
        <v>0</v>
      </c>
    </row>
    <row r="2513" spans="1:5" x14ac:dyDescent="0.2">
      <c r="A2513" s="2" t="s">
        <v>2656</v>
      </c>
      <c r="B2513" s="52">
        <v>28</v>
      </c>
      <c r="C2513" s="52">
        <v>16</v>
      </c>
      <c r="D2513" s="52">
        <v>12</v>
      </c>
      <c r="E2513" s="49">
        <v>0</v>
      </c>
    </row>
    <row r="2514" spans="1:5" x14ac:dyDescent="0.2">
      <c r="A2514" s="2" t="s">
        <v>2657</v>
      </c>
      <c r="B2514" s="52">
        <v>638</v>
      </c>
      <c r="C2514" s="52">
        <v>359</v>
      </c>
      <c r="D2514" s="52">
        <v>279</v>
      </c>
      <c r="E2514" s="49">
        <v>0</v>
      </c>
    </row>
    <row r="2515" spans="1:5" x14ac:dyDescent="0.2">
      <c r="A2515" s="2" t="s">
        <v>2658</v>
      </c>
      <c r="B2515" s="52">
        <v>143</v>
      </c>
      <c r="C2515" s="52">
        <v>66</v>
      </c>
      <c r="D2515" s="52">
        <v>77</v>
      </c>
      <c r="E2515" s="49">
        <v>0</v>
      </c>
    </row>
    <row r="2516" spans="1:5" x14ac:dyDescent="0.2">
      <c r="A2516" s="2" t="s">
        <v>2659</v>
      </c>
      <c r="B2516" s="52">
        <v>185</v>
      </c>
      <c r="C2516" s="52">
        <v>71</v>
      </c>
      <c r="D2516" s="52">
        <v>114</v>
      </c>
      <c r="E2516" s="49">
        <v>0</v>
      </c>
    </row>
    <row r="2517" spans="1:5" x14ac:dyDescent="0.2">
      <c r="A2517" s="2" t="s">
        <v>2660</v>
      </c>
      <c r="B2517" s="52">
        <v>51</v>
      </c>
      <c r="C2517" s="52">
        <v>22</v>
      </c>
      <c r="D2517" s="52">
        <v>29</v>
      </c>
      <c r="E2517" s="49">
        <v>0</v>
      </c>
    </row>
    <row r="2518" spans="1:5" x14ac:dyDescent="0.2">
      <c r="A2518" s="2" t="s">
        <v>2661</v>
      </c>
      <c r="B2518" s="52">
        <v>49</v>
      </c>
      <c r="C2518" s="52">
        <v>32</v>
      </c>
      <c r="D2518" s="52">
        <v>17</v>
      </c>
      <c r="E2518" s="49">
        <v>0</v>
      </c>
    </row>
    <row r="2519" spans="1:5" x14ac:dyDescent="0.2">
      <c r="A2519" s="2" t="s">
        <v>2814</v>
      </c>
      <c r="B2519" s="52">
        <v>1</v>
      </c>
      <c r="C2519" s="2"/>
      <c r="D2519" s="2"/>
      <c r="E2519" s="49">
        <v>0</v>
      </c>
    </row>
    <row r="2520" spans="1:5" x14ac:dyDescent="0.2">
      <c r="A2520" s="2" t="s">
        <v>2662</v>
      </c>
      <c r="B2520" s="52">
        <v>39</v>
      </c>
      <c r="C2520" s="52">
        <v>13</v>
      </c>
      <c r="D2520" s="52">
        <v>26</v>
      </c>
      <c r="E2520" s="49">
        <v>0</v>
      </c>
    </row>
    <row r="2521" spans="1:5" x14ac:dyDescent="0.2">
      <c r="A2521" s="2" t="s">
        <v>2663</v>
      </c>
      <c r="B2521" s="52">
        <v>1423</v>
      </c>
      <c r="C2521" s="52">
        <v>752</v>
      </c>
      <c r="D2521" s="52">
        <v>671</v>
      </c>
      <c r="E2521" s="49">
        <v>0</v>
      </c>
    </row>
    <row r="2522" spans="1:5" x14ac:dyDescent="0.2">
      <c r="A2522" s="2" t="s">
        <v>2664</v>
      </c>
      <c r="B2522" s="52">
        <v>151</v>
      </c>
      <c r="C2522" s="52">
        <v>81</v>
      </c>
      <c r="D2522" s="52">
        <v>70</v>
      </c>
      <c r="E2522" s="49">
        <v>0</v>
      </c>
    </row>
    <row r="2523" spans="1:5" x14ac:dyDescent="0.2">
      <c r="A2523" s="2" t="s">
        <v>2665</v>
      </c>
      <c r="B2523" s="52">
        <v>133</v>
      </c>
      <c r="C2523" s="52">
        <v>33</v>
      </c>
      <c r="D2523" s="52">
        <v>100</v>
      </c>
      <c r="E2523" s="49">
        <v>0</v>
      </c>
    </row>
    <row r="2524" spans="1:5" x14ac:dyDescent="0.2">
      <c r="A2524" s="2" t="s">
        <v>2666</v>
      </c>
      <c r="B2524" s="52">
        <v>79</v>
      </c>
      <c r="C2524" s="52">
        <v>36</v>
      </c>
      <c r="D2524" s="52">
        <v>43</v>
      </c>
      <c r="E2524" s="49">
        <v>0</v>
      </c>
    </row>
    <row r="2525" spans="1:5" x14ac:dyDescent="0.2">
      <c r="A2525" s="2" t="s">
        <v>2667</v>
      </c>
      <c r="B2525" s="52">
        <v>777</v>
      </c>
      <c r="C2525" s="52">
        <v>372</v>
      </c>
      <c r="D2525" s="52">
        <v>405</v>
      </c>
      <c r="E2525" s="49">
        <v>0</v>
      </c>
    </row>
    <row r="2526" spans="1:5" x14ac:dyDescent="0.2">
      <c r="A2526" s="2" t="s">
        <v>2668</v>
      </c>
      <c r="B2526" s="52">
        <v>168</v>
      </c>
      <c r="C2526" s="52">
        <v>56</v>
      </c>
      <c r="D2526" s="52">
        <v>112</v>
      </c>
      <c r="E2526" s="49">
        <v>0</v>
      </c>
    </row>
    <row r="2527" spans="1:5" x14ac:dyDescent="0.2">
      <c r="A2527" s="2" t="s">
        <v>2669</v>
      </c>
      <c r="B2527" s="52">
        <v>715</v>
      </c>
      <c r="C2527" s="52">
        <v>395</v>
      </c>
      <c r="D2527" s="52">
        <v>320</v>
      </c>
      <c r="E2527" s="49">
        <v>0</v>
      </c>
    </row>
    <row r="2528" spans="1:5" x14ac:dyDescent="0.2">
      <c r="A2528" s="2" t="s">
        <v>2670</v>
      </c>
      <c r="B2528" s="52">
        <v>322</v>
      </c>
      <c r="C2528" s="52">
        <v>133</v>
      </c>
      <c r="D2528" s="52">
        <v>189</v>
      </c>
      <c r="E2528" s="49">
        <v>0</v>
      </c>
    </row>
    <row r="2529" spans="1:5" x14ac:dyDescent="0.2">
      <c r="A2529" s="2" t="s">
        <v>2671</v>
      </c>
      <c r="B2529" s="52">
        <v>49</v>
      </c>
      <c r="C2529" s="52">
        <v>32</v>
      </c>
      <c r="D2529" s="52">
        <v>17</v>
      </c>
      <c r="E2529" s="49">
        <v>0</v>
      </c>
    </row>
    <row r="2530" spans="1:5" x14ac:dyDescent="0.2">
      <c r="A2530" s="2" t="s">
        <v>2814</v>
      </c>
      <c r="B2530" s="52">
        <v>1</v>
      </c>
      <c r="C2530" s="2"/>
      <c r="D2530" s="2"/>
      <c r="E2530" s="49">
        <v>0</v>
      </c>
    </row>
    <row r="2531" spans="1:5" x14ac:dyDescent="0.2">
      <c r="A2531" s="2" t="s">
        <v>2672</v>
      </c>
      <c r="B2531" s="52">
        <v>1530</v>
      </c>
      <c r="C2531" s="52">
        <v>795</v>
      </c>
      <c r="D2531" s="52">
        <v>735</v>
      </c>
      <c r="E2531" s="49">
        <v>0</v>
      </c>
    </row>
    <row r="2532" spans="1:5" x14ac:dyDescent="0.2">
      <c r="A2532" s="2" t="s">
        <v>2673</v>
      </c>
      <c r="B2532" s="52">
        <v>282</v>
      </c>
      <c r="C2532" s="52">
        <v>114</v>
      </c>
      <c r="D2532" s="52">
        <v>168</v>
      </c>
      <c r="E2532" s="49">
        <v>0</v>
      </c>
    </row>
    <row r="2533" spans="1:5" x14ac:dyDescent="0.2">
      <c r="A2533" s="2" t="s">
        <v>2674</v>
      </c>
      <c r="B2533" s="52">
        <v>777</v>
      </c>
      <c r="C2533" s="52">
        <v>372</v>
      </c>
      <c r="D2533" s="52">
        <v>405</v>
      </c>
      <c r="E2533" s="49">
        <v>0</v>
      </c>
    </row>
    <row r="2534" spans="1:5" x14ac:dyDescent="0.2">
      <c r="A2534" s="2" t="s">
        <v>2675</v>
      </c>
      <c r="B2534" s="52">
        <v>715</v>
      </c>
      <c r="C2534" s="52">
        <v>395</v>
      </c>
      <c r="D2534" s="52">
        <v>320</v>
      </c>
      <c r="E2534" s="49">
        <v>0</v>
      </c>
    </row>
    <row r="2535" spans="1:5" x14ac:dyDescent="0.2">
      <c r="A2535" s="2" t="s">
        <v>2676</v>
      </c>
      <c r="B2535" s="52">
        <v>1530</v>
      </c>
      <c r="C2535" s="52">
        <v>795</v>
      </c>
      <c r="D2535" s="52">
        <v>735</v>
      </c>
      <c r="E2535" s="49">
        <v>0</v>
      </c>
    </row>
    <row r="2536" spans="1:5" x14ac:dyDescent="0.2">
      <c r="A2536" s="2" t="s">
        <v>2677</v>
      </c>
      <c r="B2536" s="52">
        <v>928</v>
      </c>
      <c r="C2536" s="52">
        <v>420</v>
      </c>
      <c r="D2536" s="52">
        <v>508</v>
      </c>
      <c r="E2536" s="49">
        <v>0</v>
      </c>
    </row>
    <row r="2537" spans="1:5" x14ac:dyDescent="0.2">
      <c r="A2537" s="2" t="s">
        <v>2678</v>
      </c>
      <c r="B2537" s="52">
        <v>1014</v>
      </c>
      <c r="C2537" s="52">
        <v>515</v>
      </c>
      <c r="D2537" s="52">
        <v>499</v>
      </c>
      <c r="E2537" s="49">
        <v>0</v>
      </c>
    </row>
    <row r="2538" spans="1:5" x14ac:dyDescent="0.2">
      <c r="A2538" s="2" t="s">
        <v>2679</v>
      </c>
      <c r="B2538" s="52">
        <v>49</v>
      </c>
      <c r="C2538" s="52">
        <v>32</v>
      </c>
      <c r="D2538" s="52">
        <v>17</v>
      </c>
      <c r="E2538" s="49">
        <v>0</v>
      </c>
    </row>
    <row r="2539" spans="1:5" x14ac:dyDescent="0.2">
      <c r="A2539" s="2" t="s">
        <v>2680</v>
      </c>
      <c r="B2539" s="52">
        <v>1776</v>
      </c>
      <c r="C2539" s="52">
        <v>898</v>
      </c>
      <c r="D2539" s="52">
        <v>878</v>
      </c>
      <c r="E2539" s="49">
        <v>0</v>
      </c>
    </row>
    <row r="2540" spans="1:5" x14ac:dyDescent="0.2">
      <c r="A2540" s="2" t="s">
        <v>2681</v>
      </c>
      <c r="B2540" s="52">
        <v>35</v>
      </c>
      <c r="C2540" s="52">
        <v>24</v>
      </c>
      <c r="D2540" s="52">
        <v>11</v>
      </c>
      <c r="E2540" s="49">
        <v>0</v>
      </c>
    </row>
    <row r="2541" spans="1:5" x14ac:dyDescent="0.2">
      <c r="A2541" s="2" t="s">
        <v>2682</v>
      </c>
      <c r="B2541" s="52">
        <v>1</v>
      </c>
      <c r="C2541" s="52">
        <v>1</v>
      </c>
      <c r="D2541" s="2"/>
      <c r="E2541" s="49">
        <v>0</v>
      </c>
    </row>
    <row r="2542" spans="1:5" x14ac:dyDescent="0.2">
      <c r="A2542" s="2" t="s">
        <v>2683</v>
      </c>
      <c r="B2542" s="52">
        <v>14</v>
      </c>
      <c r="C2542" s="52">
        <v>8</v>
      </c>
      <c r="D2542" s="52">
        <v>6</v>
      </c>
      <c r="E2542" s="49">
        <v>0</v>
      </c>
    </row>
    <row r="2543" spans="1:5" x14ac:dyDescent="0.2">
      <c r="A2543" s="2" t="s">
        <v>2684</v>
      </c>
      <c r="B2543" s="52">
        <v>3</v>
      </c>
      <c r="C2543" s="52">
        <v>1</v>
      </c>
      <c r="D2543" s="52">
        <v>2</v>
      </c>
      <c r="E2543" s="49">
        <v>0</v>
      </c>
    </row>
    <row r="2544" spans="1:5" x14ac:dyDescent="0.2">
      <c r="A2544" s="2" t="s">
        <v>2685</v>
      </c>
      <c r="B2544" s="52">
        <v>190</v>
      </c>
      <c r="C2544" s="52">
        <v>97</v>
      </c>
      <c r="D2544" s="52">
        <v>93</v>
      </c>
      <c r="E2544" s="49">
        <v>0</v>
      </c>
    </row>
    <row r="2545" spans="1:5" x14ac:dyDescent="0.2">
      <c r="A2545" s="2" t="s">
        <v>2686</v>
      </c>
      <c r="B2545" s="52">
        <v>13</v>
      </c>
      <c r="C2545" s="52">
        <v>8</v>
      </c>
      <c r="D2545" s="52">
        <v>5</v>
      </c>
      <c r="E2545" s="49">
        <v>0</v>
      </c>
    </row>
    <row r="2546" spans="1:5" x14ac:dyDescent="0.2">
      <c r="A2546" s="2" t="s">
        <v>2687</v>
      </c>
      <c r="B2546" s="52">
        <v>20</v>
      </c>
      <c r="C2546" s="52">
        <v>8</v>
      </c>
      <c r="D2546" s="52">
        <v>12</v>
      </c>
      <c r="E2546" s="49">
        <v>0</v>
      </c>
    </row>
    <row r="2547" spans="1:5" x14ac:dyDescent="0.2">
      <c r="A2547" s="2" t="s">
        <v>2688</v>
      </c>
      <c r="B2547" s="52">
        <v>10</v>
      </c>
      <c r="C2547" s="52">
        <v>6</v>
      </c>
      <c r="D2547" s="52">
        <v>4</v>
      </c>
      <c r="E2547" s="49">
        <v>0</v>
      </c>
    </row>
    <row r="2548" spans="1:5" x14ac:dyDescent="0.2">
      <c r="A2548" s="2" t="s">
        <v>2689</v>
      </c>
      <c r="B2548" s="52">
        <v>5</v>
      </c>
      <c r="C2548" s="52">
        <v>1</v>
      </c>
      <c r="D2548" s="52">
        <v>4</v>
      </c>
      <c r="E2548" s="49">
        <v>0</v>
      </c>
    </row>
    <row r="2549" spans="1:5" x14ac:dyDescent="0.2">
      <c r="A2549" s="2" t="s">
        <v>2690</v>
      </c>
      <c r="B2549" s="52">
        <v>46</v>
      </c>
      <c r="C2549" s="52">
        <v>24</v>
      </c>
      <c r="D2549" s="52">
        <v>22</v>
      </c>
      <c r="E2549" s="49">
        <v>0</v>
      </c>
    </row>
    <row r="2550" spans="1:5" x14ac:dyDescent="0.2">
      <c r="A2550" s="2" t="s">
        <v>2691</v>
      </c>
      <c r="B2550" s="52">
        <v>18</v>
      </c>
      <c r="C2550" s="52">
        <v>6</v>
      </c>
      <c r="D2550" s="52">
        <v>12</v>
      </c>
      <c r="E2550" s="49">
        <v>0</v>
      </c>
    </row>
    <row r="2551" spans="1:5" x14ac:dyDescent="0.2">
      <c r="A2551" s="2" t="s">
        <v>2692</v>
      </c>
      <c r="B2551" s="52">
        <v>4</v>
      </c>
      <c r="C2551" s="52">
        <v>1</v>
      </c>
      <c r="D2551" s="52">
        <v>3</v>
      </c>
      <c r="E2551" s="49">
        <v>0</v>
      </c>
    </row>
    <row r="2552" spans="1:5" x14ac:dyDescent="0.2">
      <c r="A2552" s="2" t="s">
        <v>2693</v>
      </c>
      <c r="B2552" s="52">
        <v>4</v>
      </c>
      <c r="C2552" s="52">
        <v>1</v>
      </c>
      <c r="D2552" s="52">
        <v>3</v>
      </c>
      <c r="E2552" s="49">
        <v>0</v>
      </c>
    </row>
    <row r="2553" spans="1:5" x14ac:dyDescent="0.2">
      <c r="A2553" s="2" t="s">
        <v>2694</v>
      </c>
      <c r="B2553" s="52">
        <v>198</v>
      </c>
      <c r="C2553" s="52">
        <v>90</v>
      </c>
      <c r="D2553" s="52">
        <v>108</v>
      </c>
      <c r="E2553" s="49">
        <v>0</v>
      </c>
    </row>
    <row r="2554" spans="1:5" x14ac:dyDescent="0.2">
      <c r="A2554" s="2" t="s">
        <v>2695</v>
      </c>
      <c r="B2554" s="52">
        <v>17</v>
      </c>
      <c r="C2554" s="52">
        <v>6</v>
      </c>
      <c r="D2554" s="52">
        <v>11</v>
      </c>
      <c r="E2554" s="49">
        <v>0</v>
      </c>
    </row>
    <row r="2555" spans="1:5" x14ac:dyDescent="0.2">
      <c r="A2555" s="2" t="s">
        <v>2696</v>
      </c>
      <c r="B2555" s="52">
        <v>32</v>
      </c>
      <c r="C2555" s="52">
        <v>6</v>
      </c>
      <c r="D2555" s="52">
        <v>26</v>
      </c>
      <c r="E2555" s="49">
        <v>0</v>
      </c>
    </row>
    <row r="2556" spans="1:5" x14ac:dyDescent="0.2">
      <c r="A2556" s="2" t="s">
        <v>2697</v>
      </c>
      <c r="B2556" s="52">
        <v>15</v>
      </c>
      <c r="C2556" s="52">
        <v>1</v>
      </c>
      <c r="D2556" s="52">
        <v>14</v>
      </c>
      <c r="E2556" s="49">
        <v>0</v>
      </c>
    </row>
    <row r="2557" spans="1:5" x14ac:dyDescent="0.2">
      <c r="A2557" s="2" t="s">
        <v>2815</v>
      </c>
      <c r="B2557" s="52">
        <v>1</v>
      </c>
      <c r="C2557" s="2"/>
      <c r="D2557" s="2"/>
      <c r="E2557" s="49">
        <v>0</v>
      </c>
    </row>
    <row r="2558" spans="1:5" x14ac:dyDescent="0.2">
      <c r="A2558" s="2" t="s">
        <v>2698</v>
      </c>
      <c r="B2558" s="52">
        <v>12</v>
      </c>
      <c r="C2558" s="52">
        <v>4</v>
      </c>
      <c r="D2558" s="52">
        <v>8</v>
      </c>
      <c r="E2558" s="49">
        <v>0</v>
      </c>
    </row>
    <row r="2559" spans="1:5" x14ac:dyDescent="0.2">
      <c r="A2559" s="2" t="s">
        <v>2699</v>
      </c>
      <c r="B2559" s="52">
        <v>751</v>
      </c>
      <c r="C2559" s="52">
        <v>392</v>
      </c>
      <c r="D2559" s="52">
        <v>359</v>
      </c>
      <c r="E2559" s="49">
        <v>0</v>
      </c>
    </row>
    <row r="2560" spans="1:5" x14ac:dyDescent="0.2">
      <c r="A2560" s="2" t="s">
        <v>2700</v>
      </c>
      <c r="B2560" s="52">
        <v>107</v>
      </c>
      <c r="C2560" s="52">
        <v>57</v>
      </c>
      <c r="D2560" s="52">
        <v>50</v>
      </c>
      <c r="E2560" s="49">
        <v>0</v>
      </c>
    </row>
    <row r="2561" spans="1:5" x14ac:dyDescent="0.2">
      <c r="A2561" s="2" t="s">
        <v>2701</v>
      </c>
      <c r="B2561" s="52">
        <v>55</v>
      </c>
      <c r="C2561" s="52">
        <v>14</v>
      </c>
      <c r="D2561" s="52">
        <v>41</v>
      </c>
      <c r="E2561" s="49">
        <v>0</v>
      </c>
    </row>
    <row r="2562" spans="1:5" x14ac:dyDescent="0.2">
      <c r="A2562" s="2" t="s">
        <v>2816</v>
      </c>
      <c r="B2562" s="52">
        <v>35</v>
      </c>
      <c r="C2562" s="52">
        <v>16</v>
      </c>
      <c r="D2562" s="52">
        <v>19</v>
      </c>
      <c r="E2562" s="49">
        <v>0</v>
      </c>
    </row>
    <row r="2563" spans="1:5" x14ac:dyDescent="0.2">
      <c r="A2563" s="2" t="s">
        <v>2702</v>
      </c>
      <c r="B2563" s="52">
        <v>5</v>
      </c>
      <c r="C2563" s="52">
        <v>5</v>
      </c>
      <c r="D2563" s="2"/>
      <c r="E2563" s="49">
        <v>0</v>
      </c>
    </row>
    <row r="2564" spans="1:5" x14ac:dyDescent="0.2">
      <c r="A2564" s="2" t="s">
        <v>2703</v>
      </c>
      <c r="B2564" s="52">
        <v>140</v>
      </c>
      <c r="C2564" s="52">
        <v>88</v>
      </c>
      <c r="D2564" s="52">
        <v>52</v>
      </c>
      <c r="E2564" s="49">
        <v>0</v>
      </c>
    </row>
    <row r="2565" spans="1:5" x14ac:dyDescent="0.2">
      <c r="A2565" s="2" t="s">
        <v>2704</v>
      </c>
      <c r="B2565" s="52">
        <v>19</v>
      </c>
      <c r="C2565" s="52">
        <v>12</v>
      </c>
      <c r="D2565" s="52">
        <v>7</v>
      </c>
      <c r="E2565" s="49">
        <v>0</v>
      </c>
    </row>
    <row r="2566" spans="1:5" x14ac:dyDescent="0.2">
      <c r="A2566" s="2" t="s">
        <v>2705</v>
      </c>
      <c r="B2566" s="52">
        <v>67</v>
      </c>
      <c r="C2566" s="52">
        <v>30</v>
      </c>
      <c r="D2566" s="52">
        <v>37</v>
      </c>
      <c r="E2566" s="49">
        <v>0</v>
      </c>
    </row>
    <row r="2567" spans="1:5" x14ac:dyDescent="0.2">
      <c r="A2567" s="2" t="s">
        <v>2706</v>
      </c>
      <c r="B2567" s="52">
        <v>15</v>
      </c>
      <c r="C2567" s="52">
        <v>5</v>
      </c>
      <c r="D2567" s="52">
        <v>10</v>
      </c>
      <c r="E2567" s="49">
        <v>0</v>
      </c>
    </row>
    <row r="2568" spans="1:5" x14ac:dyDescent="0.2">
      <c r="A2568" s="2" t="s">
        <v>2707</v>
      </c>
      <c r="B2568" s="52">
        <v>15</v>
      </c>
      <c r="C2568" s="52">
        <v>7</v>
      </c>
      <c r="D2568" s="52">
        <v>8</v>
      </c>
      <c r="E2568" s="49">
        <v>0</v>
      </c>
    </row>
    <row r="2569" spans="1:5" x14ac:dyDescent="0.2">
      <c r="A2569" s="2" t="s">
        <v>2708</v>
      </c>
      <c r="B2569" s="52">
        <v>364</v>
      </c>
      <c r="C2569" s="52">
        <v>191</v>
      </c>
      <c r="D2569" s="52">
        <v>173</v>
      </c>
      <c r="E2569" s="49">
        <v>0</v>
      </c>
    </row>
    <row r="2570" spans="1:5" x14ac:dyDescent="0.2">
      <c r="A2570" s="2" t="s">
        <v>2709</v>
      </c>
      <c r="B2570" s="52">
        <v>14</v>
      </c>
      <c r="C2570" s="52">
        <v>7</v>
      </c>
      <c r="D2570" s="52">
        <v>7</v>
      </c>
      <c r="E2570" s="49">
        <v>0</v>
      </c>
    </row>
    <row r="2571" spans="1:5" x14ac:dyDescent="0.2">
      <c r="A2571" s="2" t="s">
        <v>2710</v>
      </c>
      <c r="B2571" s="52">
        <v>32</v>
      </c>
      <c r="C2571" s="52">
        <v>6</v>
      </c>
      <c r="D2571" s="52">
        <v>26</v>
      </c>
      <c r="E2571" s="49">
        <v>0</v>
      </c>
    </row>
    <row r="2572" spans="1:5" x14ac:dyDescent="0.2">
      <c r="A2572" s="2" t="s">
        <v>2711</v>
      </c>
      <c r="B2572" s="52">
        <v>21</v>
      </c>
      <c r="C2572" s="52">
        <v>10</v>
      </c>
      <c r="D2572" s="52">
        <v>11</v>
      </c>
      <c r="E2572" s="49">
        <v>0</v>
      </c>
    </row>
    <row r="2573" spans="1:5" x14ac:dyDescent="0.2">
      <c r="A2573" s="2" t="s">
        <v>2712</v>
      </c>
      <c r="B2573" s="52">
        <v>18</v>
      </c>
      <c r="C2573" s="52">
        <v>8</v>
      </c>
      <c r="D2573" s="52">
        <v>10</v>
      </c>
      <c r="E2573" s="49">
        <v>0</v>
      </c>
    </row>
    <row r="2574" spans="1:5" x14ac:dyDescent="0.2">
      <c r="A2574" s="2" t="s">
        <v>2713</v>
      </c>
      <c r="B2574" s="52">
        <v>269</v>
      </c>
      <c r="C2574" s="52">
        <v>147</v>
      </c>
      <c r="D2574" s="52">
        <v>122</v>
      </c>
      <c r="E2574" s="49">
        <v>0</v>
      </c>
    </row>
    <row r="2575" spans="1:5" x14ac:dyDescent="0.2">
      <c r="A2575" s="2" t="s">
        <v>2714</v>
      </c>
      <c r="B2575" s="52">
        <v>33</v>
      </c>
      <c r="C2575" s="52">
        <v>18</v>
      </c>
      <c r="D2575" s="52">
        <v>15</v>
      </c>
      <c r="E2575" s="49">
        <v>0</v>
      </c>
    </row>
    <row r="2576" spans="1:5" x14ac:dyDescent="0.2">
      <c r="A2576" s="2" t="s">
        <v>2715</v>
      </c>
      <c r="B2576" s="52">
        <v>61</v>
      </c>
      <c r="C2576" s="52">
        <v>17</v>
      </c>
      <c r="D2576" s="52">
        <v>44</v>
      </c>
      <c r="E2576" s="49">
        <v>0</v>
      </c>
    </row>
    <row r="2577" spans="1:5" x14ac:dyDescent="0.2">
      <c r="A2577" s="2" t="s">
        <v>2716</v>
      </c>
      <c r="B2577" s="52">
        <v>16</v>
      </c>
      <c r="C2577" s="52">
        <v>8</v>
      </c>
      <c r="D2577" s="52">
        <v>8</v>
      </c>
      <c r="E2577" s="49">
        <v>0</v>
      </c>
    </row>
    <row r="2578" spans="1:5" x14ac:dyDescent="0.2">
      <c r="A2578" s="2" t="s">
        <v>2717</v>
      </c>
      <c r="B2578" s="52">
        <v>10</v>
      </c>
      <c r="C2578" s="52">
        <v>7</v>
      </c>
      <c r="D2578" s="52">
        <v>3</v>
      </c>
      <c r="E2578" s="49">
        <v>0</v>
      </c>
    </row>
    <row r="2579" spans="1:5" x14ac:dyDescent="0.2">
      <c r="A2579" s="2" t="s">
        <v>2718</v>
      </c>
      <c r="B2579" s="52">
        <v>7</v>
      </c>
      <c r="C2579" s="52">
        <v>5</v>
      </c>
      <c r="D2579" s="52">
        <v>2</v>
      </c>
      <c r="E2579" s="49">
        <v>0</v>
      </c>
    </row>
    <row r="2580" spans="1:5" x14ac:dyDescent="0.2">
      <c r="A2580" s="2" t="s">
        <v>2719</v>
      </c>
      <c r="B2580" s="52">
        <v>1</v>
      </c>
      <c r="C2580" s="2"/>
      <c r="D2580" s="52">
        <v>1</v>
      </c>
      <c r="E2580" s="49">
        <v>0</v>
      </c>
    </row>
    <row r="2581" spans="1:5" x14ac:dyDescent="0.2">
      <c r="A2581" s="2" t="s">
        <v>2720</v>
      </c>
      <c r="B2581" s="52">
        <v>10</v>
      </c>
      <c r="C2581" s="52">
        <v>4</v>
      </c>
      <c r="D2581" s="52">
        <v>6</v>
      </c>
      <c r="E2581" s="49">
        <v>0</v>
      </c>
    </row>
    <row r="2582" spans="1:5" x14ac:dyDescent="0.2">
      <c r="A2582" s="2" t="s">
        <v>2721</v>
      </c>
      <c r="B2582" s="52">
        <v>499</v>
      </c>
      <c r="C2582" s="52">
        <v>258</v>
      </c>
      <c r="D2582" s="52">
        <v>241</v>
      </c>
      <c r="E2582" s="49">
        <v>0</v>
      </c>
    </row>
    <row r="2583" spans="1:5" x14ac:dyDescent="0.2">
      <c r="A2583" s="2" t="s">
        <v>2722</v>
      </c>
      <c r="B2583" s="52">
        <v>46</v>
      </c>
      <c r="C2583" s="52">
        <v>24</v>
      </c>
      <c r="D2583" s="52">
        <v>22</v>
      </c>
      <c r="E2583" s="49">
        <v>0</v>
      </c>
    </row>
    <row r="2584" spans="1:5" x14ac:dyDescent="0.2">
      <c r="A2584" s="2" t="s">
        <v>2723</v>
      </c>
      <c r="B2584" s="52">
        <v>57</v>
      </c>
      <c r="C2584" s="52">
        <v>14</v>
      </c>
      <c r="D2584" s="52">
        <v>43</v>
      </c>
      <c r="E2584" s="49">
        <v>0</v>
      </c>
    </row>
    <row r="2585" spans="1:5" x14ac:dyDescent="0.2">
      <c r="A2585" s="2" t="s">
        <v>2724</v>
      </c>
      <c r="B2585" s="52">
        <v>26</v>
      </c>
      <c r="C2585" s="52">
        <v>9</v>
      </c>
      <c r="D2585" s="52">
        <v>17</v>
      </c>
      <c r="E2585" s="49">
        <v>0</v>
      </c>
    </row>
    <row r="2586" spans="1:5" x14ac:dyDescent="0.2">
      <c r="A2586" s="2" t="s">
        <v>2725</v>
      </c>
      <c r="B2586" s="52">
        <v>4</v>
      </c>
      <c r="C2586" s="52">
        <v>3</v>
      </c>
      <c r="D2586" s="52">
        <v>1</v>
      </c>
      <c r="E2586" s="49">
        <v>0</v>
      </c>
    </row>
    <row r="2587" spans="1:5" x14ac:dyDescent="0.2">
      <c r="A2587" s="2" t="s">
        <v>2726</v>
      </c>
      <c r="B2587" s="52">
        <v>224</v>
      </c>
      <c r="C2587" s="52">
        <v>120</v>
      </c>
      <c r="D2587" s="52">
        <v>104</v>
      </c>
      <c r="E2587" s="49">
        <v>0</v>
      </c>
    </row>
    <row r="2588" spans="1:5" x14ac:dyDescent="0.2">
      <c r="A2588" s="2" t="s">
        <v>2727</v>
      </c>
      <c r="B2588" s="52">
        <v>95</v>
      </c>
      <c r="C2588" s="52">
        <v>39</v>
      </c>
      <c r="D2588" s="52">
        <v>56</v>
      </c>
      <c r="E2588" s="49">
        <v>0</v>
      </c>
    </row>
    <row r="2589" spans="1:5" x14ac:dyDescent="0.2">
      <c r="A2589" s="2" t="s">
        <v>2728</v>
      </c>
      <c r="B2589" s="52">
        <v>25</v>
      </c>
      <c r="C2589" s="52">
        <v>5</v>
      </c>
      <c r="D2589" s="52">
        <v>20</v>
      </c>
      <c r="E2589" s="49">
        <v>0</v>
      </c>
    </row>
    <row r="2590" spans="1:5" x14ac:dyDescent="0.2">
      <c r="A2590" s="2" t="s">
        <v>2729</v>
      </c>
      <c r="B2590" s="52">
        <v>19</v>
      </c>
      <c r="C2590" s="52">
        <v>9</v>
      </c>
      <c r="D2590" s="52">
        <v>10</v>
      </c>
      <c r="E2590" s="49">
        <v>0</v>
      </c>
    </row>
    <row r="2591" spans="1:5" x14ac:dyDescent="0.2">
      <c r="A2591" s="2" t="s">
        <v>2730</v>
      </c>
      <c r="B2591" s="52">
        <v>6</v>
      </c>
      <c r="C2591" s="52">
        <v>1</v>
      </c>
      <c r="D2591" s="52">
        <v>5</v>
      </c>
      <c r="E2591" s="49">
        <v>0</v>
      </c>
    </row>
    <row r="2592" spans="1:5" x14ac:dyDescent="0.2">
      <c r="A2592" s="2" t="s">
        <v>2731</v>
      </c>
      <c r="B2592" s="52">
        <v>153</v>
      </c>
      <c r="C2592" s="52">
        <v>88</v>
      </c>
      <c r="D2592" s="52">
        <v>65</v>
      </c>
      <c r="E2592" s="49">
        <v>0</v>
      </c>
    </row>
    <row r="2593" spans="1:5" x14ac:dyDescent="0.2">
      <c r="A2593" s="2" t="s">
        <v>2732</v>
      </c>
      <c r="B2593" s="52">
        <v>12</v>
      </c>
      <c r="C2593" s="52">
        <v>5</v>
      </c>
      <c r="D2593" s="52">
        <v>7</v>
      </c>
      <c r="E2593" s="49">
        <v>0</v>
      </c>
    </row>
    <row r="2594" spans="1:5" x14ac:dyDescent="0.2">
      <c r="A2594" s="2" t="s">
        <v>2733</v>
      </c>
      <c r="B2594" s="52">
        <v>15</v>
      </c>
      <c r="C2594" s="52">
        <v>3</v>
      </c>
      <c r="D2594" s="52">
        <v>12</v>
      </c>
      <c r="E2594" s="49">
        <v>0</v>
      </c>
    </row>
    <row r="2595" spans="1:5" x14ac:dyDescent="0.2">
      <c r="A2595" s="2" t="s">
        <v>2734</v>
      </c>
      <c r="B2595" s="52">
        <v>12</v>
      </c>
      <c r="C2595" s="52">
        <v>4</v>
      </c>
      <c r="D2595" s="52">
        <v>8</v>
      </c>
      <c r="E2595" s="49">
        <v>0</v>
      </c>
    </row>
    <row r="2596" spans="1:5" x14ac:dyDescent="0.2">
      <c r="A2596" s="2" t="s">
        <v>2735</v>
      </c>
      <c r="B2596" s="52">
        <v>13</v>
      </c>
      <c r="C2596" s="52">
        <v>9</v>
      </c>
      <c r="D2596" s="52">
        <v>4</v>
      </c>
      <c r="E2596" s="49">
        <v>0</v>
      </c>
    </row>
    <row r="2597" spans="1:5" x14ac:dyDescent="0.2">
      <c r="A2597" s="2" t="s">
        <v>2736</v>
      </c>
      <c r="B2597" s="52">
        <v>3</v>
      </c>
      <c r="C2597" s="2"/>
      <c r="D2597" s="52">
        <v>3</v>
      </c>
      <c r="E2597" s="49">
        <v>0</v>
      </c>
    </row>
    <row r="2598" spans="1:5" x14ac:dyDescent="0.2">
      <c r="A2598" s="2" t="s">
        <v>2737</v>
      </c>
      <c r="B2598" s="52">
        <v>64</v>
      </c>
      <c r="C2598" s="52">
        <v>40</v>
      </c>
      <c r="D2598" s="52">
        <v>24</v>
      </c>
      <c r="E2598" s="49">
        <v>0</v>
      </c>
    </row>
    <row r="2599" spans="1:5" x14ac:dyDescent="0.2">
      <c r="A2599" s="2" t="s">
        <v>2738</v>
      </c>
      <c r="B2599" s="52">
        <v>6</v>
      </c>
      <c r="C2599" s="52">
        <v>4</v>
      </c>
      <c r="D2599" s="52">
        <v>2</v>
      </c>
      <c r="E2599" s="49">
        <v>0</v>
      </c>
    </row>
    <row r="2600" spans="1:5" x14ac:dyDescent="0.2">
      <c r="A2600" s="2" t="s">
        <v>2739</v>
      </c>
      <c r="B2600" s="52">
        <v>11</v>
      </c>
      <c r="C2600" s="52">
        <v>2</v>
      </c>
      <c r="D2600" s="52">
        <v>9</v>
      </c>
      <c r="E2600" s="49">
        <v>0</v>
      </c>
    </row>
    <row r="2601" spans="1:5" x14ac:dyDescent="0.2">
      <c r="A2601" s="2" t="s">
        <v>2740</v>
      </c>
      <c r="B2601" s="52">
        <v>1</v>
      </c>
      <c r="C2601" s="2"/>
      <c r="D2601" s="52">
        <v>1</v>
      </c>
      <c r="E2601" s="49">
        <v>0</v>
      </c>
    </row>
    <row r="2602" spans="1:5" x14ac:dyDescent="0.2">
      <c r="A2602" s="2" t="s">
        <v>2741</v>
      </c>
      <c r="B2602" s="52">
        <v>2</v>
      </c>
      <c r="C2602" s="52">
        <v>1</v>
      </c>
      <c r="D2602" s="52">
        <v>1</v>
      </c>
      <c r="E2602" s="49">
        <v>0</v>
      </c>
    </row>
    <row r="2603" spans="1:5" x14ac:dyDescent="0.2">
      <c r="A2603" s="2" t="s">
        <v>2742</v>
      </c>
      <c r="B2603" s="52">
        <v>1</v>
      </c>
      <c r="C2603" s="52">
        <v>1</v>
      </c>
      <c r="D2603" s="2"/>
      <c r="E2603" s="49">
        <v>0</v>
      </c>
    </row>
    <row r="2604" spans="1:5" x14ac:dyDescent="0.2">
      <c r="A2604" s="2" t="s">
        <v>2743</v>
      </c>
      <c r="B2604" s="52">
        <v>12</v>
      </c>
      <c r="C2604" s="52">
        <v>5</v>
      </c>
      <c r="D2604" s="52">
        <v>7</v>
      </c>
      <c r="E2604" s="49">
        <v>0</v>
      </c>
    </row>
    <row r="2605" spans="1:5" x14ac:dyDescent="0.2">
      <c r="A2605" s="2" t="s">
        <v>2744</v>
      </c>
      <c r="B2605" s="52">
        <v>35</v>
      </c>
      <c r="C2605" s="52">
        <v>24</v>
      </c>
      <c r="D2605" s="52">
        <v>11</v>
      </c>
      <c r="E2605" s="49">
        <v>0</v>
      </c>
    </row>
    <row r="2606" spans="1:5" x14ac:dyDescent="0.2">
      <c r="A2606" s="2" t="s">
        <v>2745</v>
      </c>
      <c r="B2606" s="52">
        <v>1</v>
      </c>
      <c r="C2606" s="52">
        <v>1</v>
      </c>
      <c r="D2606" s="2"/>
      <c r="E2606" s="49">
        <v>0</v>
      </c>
    </row>
    <row r="2607" spans="1:5" x14ac:dyDescent="0.2">
      <c r="A2607" s="2" t="s">
        <v>2746</v>
      </c>
      <c r="B2607" s="52">
        <v>14</v>
      </c>
      <c r="C2607" s="52">
        <v>8</v>
      </c>
      <c r="D2607" s="52">
        <v>6</v>
      </c>
      <c r="E2607" s="49">
        <v>0</v>
      </c>
    </row>
    <row r="2608" spans="1:5" x14ac:dyDescent="0.2">
      <c r="A2608" s="2" t="s">
        <v>2747</v>
      </c>
      <c r="B2608" s="52">
        <v>202</v>
      </c>
      <c r="C2608" s="52">
        <v>104</v>
      </c>
      <c r="D2608" s="52">
        <v>98</v>
      </c>
      <c r="E2608" s="49">
        <v>0</v>
      </c>
    </row>
    <row r="2609" spans="1:5" x14ac:dyDescent="0.2">
      <c r="A2609" s="2" t="s">
        <v>2748</v>
      </c>
      <c r="B2609" s="52">
        <v>33</v>
      </c>
      <c r="C2609" s="52">
        <v>16</v>
      </c>
      <c r="D2609" s="52">
        <v>17</v>
      </c>
      <c r="E2609" s="49">
        <v>0</v>
      </c>
    </row>
    <row r="2610" spans="1:5" x14ac:dyDescent="0.2">
      <c r="A2610" s="2" t="s">
        <v>2749</v>
      </c>
      <c r="B2610" s="52">
        <v>54</v>
      </c>
      <c r="C2610" s="52">
        <v>26</v>
      </c>
      <c r="D2610" s="52">
        <v>28</v>
      </c>
      <c r="E2610" s="49">
        <v>0</v>
      </c>
    </row>
    <row r="2611" spans="1:5" x14ac:dyDescent="0.2">
      <c r="A2611" s="2" t="s">
        <v>2750</v>
      </c>
      <c r="B2611" s="52">
        <v>18</v>
      </c>
      <c r="C2611" s="52">
        <v>6</v>
      </c>
      <c r="D2611" s="52">
        <v>12</v>
      </c>
      <c r="E2611" s="49">
        <v>0</v>
      </c>
    </row>
    <row r="2612" spans="1:5" x14ac:dyDescent="0.2">
      <c r="A2612" s="2" t="s">
        <v>2751</v>
      </c>
      <c r="B2612" s="52">
        <v>217</v>
      </c>
      <c r="C2612" s="52">
        <v>92</v>
      </c>
      <c r="D2612" s="52">
        <v>125</v>
      </c>
      <c r="E2612" s="49">
        <v>0</v>
      </c>
    </row>
    <row r="2613" spans="1:5" x14ac:dyDescent="0.2">
      <c r="A2613" s="2" t="s">
        <v>2752</v>
      </c>
      <c r="B2613" s="52">
        <v>48</v>
      </c>
      <c r="C2613" s="52">
        <v>12</v>
      </c>
      <c r="D2613" s="52">
        <v>36</v>
      </c>
      <c r="E2613" s="49">
        <v>0</v>
      </c>
    </row>
    <row r="2614" spans="1:5" x14ac:dyDescent="0.2">
      <c r="A2614" s="2" t="s">
        <v>2815</v>
      </c>
      <c r="B2614" s="52">
        <v>1</v>
      </c>
      <c r="C2614" s="2"/>
      <c r="D2614" s="2"/>
      <c r="E2614" s="49">
        <v>0</v>
      </c>
    </row>
    <row r="2615" spans="1:5" x14ac:dyDescent="0.2">
      <c r="A2615" s="2" t="s">
        <v>2753</v>
      </c>
      <c r="B2615" s="52">
        <v>794</v>
      </c>
      <c r="C2615" s="52">
        <v>410</v>
      </c>
      <c r="D2615" s="52">
        <v>384</v>
      </c>
      <c r="E2615" s="49">
        <v>0</v>
      </c>
    </row>
    <row r="2616" spans="1:5" x14ac:dyDescent="0.2">
      <c r="A2616" s="2" t="s">
        <v>2754</v>
      </c>
      <c r="B2616" s="52">
        <v>162</v>
      </c>
      <c r="C2616" s="52">
        <v>71</v>
      </c>
      <c r="D2616" s="52">
        <v>91</v>
      </c>
      <c r="E2616" s="49">
        <v>0</v>
      </c>
    </row>
    <row r="2617" spans="1:5" x14ac:dyDescent="0.2">
      <c r="A2617" s="2" t="s">
        <v>2755</v>
      </c>
      <c r="B2617" s="52">
        <v>160</v>
      </c>
      <c r="C2617" s="52">
        <v>98</v>
      </c>
      <c r="D2617" s="52">
        <v>62</v>
      </c>
      <c r="E2617" s="49">
        <v>0</v>
      </c>
    </row>
    <row r="2618" spans="1:5" x14ac:dyDescent="0.2">
      <c r="A2618" s="2" t="s">
        <v>2756</v>
      </c>
      <c r="B2618" s="52">
        <v>83</v>
      </c>
      <c r="C2618" s="52">
        <v>40</v>
      </c>
      <c r="D2618" s="52">
        <v>43</v>
      </c>
      <c r="E2618" s="49">
        <v>0</v>
      </c>
    </row>
    <row r="2619" spans="1:5" x14ac:dyDescent="0.2">
      <c r="A2619" s="2" t="s">
        <v>2757</v>
      </c>
      <c r="B2619" s="52">
        <v>398</v>
      </c>
      <c r="C2619" s="52">
        <v>206</v>
      </c>
      <c r="D2619" s="52">
        <v>192</v>
      </c>
      <c r="E2619" s="49">
        <v>0</v>
      </c>
    </row>
    <row r="2620" spans="1:5" x14ac:dyDescent="0.2">
      <c r="A2620" s="2" t="s">
        <v>2758</v>
      </c>
      <c r="B2620" s="52">
        <v>46</v>
      </c>
      <c r="C2620" s="52">
        <v>13</v>
      </c>
      <c r="D2620" s="52">
        <v>33</v>
      </c>
      <c r="E2620" s="49">
        <v>0</v>
      </c>
    </row>
    <row r="2621" spans="1:5" x14ac:dyDescent="0.2">
      <c r="A2621" s="2" t="s">
        <v>2759</v>
      </c>
      <c r="B2621" s="52">
        <v>303</v>
      </c>
      <c r="C2621" s="52">
        <v>163</v>
      </c>
      <c r="D2621" s="52">
        <v>140</v>
      </c>
      <c r="E2621" s="49">
        <v>0</v>
      </c>
    </row>
    <row r="2622" spans="1:5" x14ac:dyDescent="0.2">
      <c r="A2622" s="2" t="s">
        <v>2760</v>
      </c>
      <c r="B2622" s="52">
        <v>94</v>
      </c>
      <c r="C2622" s="52">
        <v>35</v>
      </c>
      <c r="D2622" s="52">
        <v>59</v>
      </c>
      <c r="E2622" s="49">
        <v>0</v>
      </c>
    </row>
    <row r="2623" spans="1:5" x14ac:dyDescent="0.2">
      <c r="A2623" s="2" t="s">
        <v>2761</v>
      </c>
      <c r="B2623" s="52">
        <v>11</v>
      </c>
      <c r="C2623" s="52">
        <v>7</v>
      </c>
      <c r="D2623" s="52">
        <v>4</v>
      </c>
      <c r="E2623" s="49">
        <v>0</v>
      </c>
    </row>
    <row r="2624" spans="1:5" x14ac:dyDescent="0.2">
      <c r="A2624" s="2" t="s">
        <v>2762</v>
      </c>
      <c r="B2624" s="52">
        <v>7</v>
      </c>
      <c r="C2624" s="52">
        <v>5</v>
      </c>
      <c r="D2624" s="52">
        <v>2</v>
      </c>
      <c r="E2624" s="49">
        <v>0</v>
      </c>
    </row>
    <row r="2625" spans="1:5" x14ac:dyDescent="0.2">
      <c r="A2625" s="2" t="s">
        <v>2763</v>
      </c>
      <c r="B2625" s="52">
        <v>534</v>
      </c>
      <c r="C2625" s="52">
        <v>271</v>
      </c>
      <c r="D2625" s="52">
        <v>263</v>
      </c>
      <c r="E2625" s="49">
        <v>0</v>
      </c>
    </row>
    <row r="2626" spans="1:5" x14ac:dyDescent="0.2">
      <c r="A2626" s="2" t="s">
        <v>2764</v>
      </c>
      <c r="B2626" s="52">
        <v>102</v>
      </c>
      <c r="C2626" s="52">
        <v>38</v>
      </c>
      <c r="D2626" s="52">
        <v>64</v>
      </c>
      <c r="E2626" s="49">
        <v>0</v>
      </c>
    </row>
    <row r="2627" spans="1:5" x14ac:dyDescent="0.2">
      <c r="A2627" s="2" t="s">
        <v>2765</v>
      </c>
      <c r="B2627" s="52">
        <v>246</v>
      </c>
      <c r="C2627" s="52">
        <v>131</v>
      </c>
      <c r="D2627" s="52">
        <v>115</v>
      </c>
      <c r="E2627" s="49">
        <v>0</v>
      </c>
    </row>
    <row r="2628" spans="1:5" x14ac:dyDescent="0.2">
      <c r="A2628" s="2" t="s">
        <v>2766</v>
      </c>
      <c r="B2628" s="52">
        <v>119</v>
      </c>
      <c r="C2628" s="52">
        <v>43</v>
      </c>
      <c r="D2628" s="52">
        <v>76</v>
      </c>
      <c r="E2628" s="49">
        <v>0</v>
      </c>
    </row>
    <row r="2629" spans="1:5" x14ac:dyDescent="0.2">
      <c r="A2629" s="2" t="s">
        <v>2767</v>
      </c>
      <c r="B2629" s="52">
        <v>171</v>
      </c>
      <c r="C2629" s="52">
        <v>93</v>
      </c>
      <c r="D2629" s="52">
        <v>78</v>
      </c>
      <c r="E2629" s="49">
        <v>0</v>
      </c>
    </row>
    <row r="2630" spans="1:5" x14ac:dyDescent="0.2">
      <c r="A2630" s="2" t="s">
        <v>2768</v>
      </c>
      <c r="B2630" s="52">
        <v>27</v>
      </c>
      <c r="C2630" s="52">
        <v>8</v>
      </c>
      <c r="D2630" s="52">
        <v>19</v>
      </c>
      <c r="E2630" s="49">
        <v>0</v>
      </c>
    </row>
    <row r="2631" spans="1:5" x14ac:dyDescent="0.2">
      <c r="A2631" s="2" t="s">
        <v>2769</v>
      </c>
      <c r="B2631" s="52">
        <v>13</v>
      </c>
      <c r="C2631" s="52">
        <v>9</v>
      </c>
      <c r="D2631" s="52">
        <v>4</v>
      </c>
      <c r="E2631" s="49">
        <v>0</v>
      </c>
    </row>
    <row r="2632" spans="1:5" x14ac:dyDescent="0.2">
      <c r="A2632" s="2" t="s">
        <v>2770</v>
      </c>
      <c r="B2632" s="52">
        <v>68</v>
      </c>
      <c r="C2632" s="52">
        <v>40</v>
      </c>
      <c r="D2632" s="52">
        <v>28</v>
      </c>
      <c r="E2632" s="49">
        <v>0</v>
      </c>
    </row>
    <row r="2633" spans="1:5" x14ac:dyDescent="0.2">
      <c r="A2633" s="2" t="s">
        <v>2771</v>
      </c>
      <c r="B2633" s="52">
        <v>17</v>
      </c>
      <c r="C2633" s="52">
        <v>6</v>
      </c>
      <c r="D2633" s="52">
        <v>11</v>
      </c>
      <c r="E2633" s="49">
        <v>0</v>
      </c>
    </row>
    <row r="2634" spans="1:5" x14ac:dyDescent="0.2">
      <c r="A2634" s="2" t="s">
        <v>2772</v>
      </c>
      <c r="B2634" s="52">
        <v>3</v>
      </c>
      <c r="C2634" s="52">
        <v>2</v>
      </c>
      <c r="D2634" s="52">
        <v>1</v>
      </c>
      <c r="E2634" s="49">
        <v>0</v>
      </c>
    </row>
    <row r="2635" spans="1:5" x14ac:dyDescent="0.2">
      <c r="A2635" s="2" t="s">
        <v>2773</v>
      </c>
      <c r="B2635" s="52">
        <v>12</v>
      </c>
      <c r="C2635" s="52">
        <v>5</v>
      </c>
      <c r="D2635" s="52">
        <v>7</v>
      </c>
      <c r="E2635" s="49">
        <v>0</v>
      </c>
    </row>
    <row r="2636" spans="1:5" x14ac:dyDescent="0.2">
      <c r="A2636" s="2" t="s">
        <v>2774</v>
      </c>
      <c r="B2636" s="52">
        <v>202</v>
      </c>
      <c r="C2636" s="52">
        <v>104</v>
      </c>
      <c r="D2636" s="52">
        <v>98</v>
      </c>
      <c r="E2636" s="49">
        <v>0</v>
      </c>
    </row>
    <row r="2637" spans="1:5" x14ac:dyDescent="0.2">
      <c r="A2637" s="2" t="s">
        <v>2775</v>
      </c>
      <c r="B2637" s="52">
        <v>54</v>
      </c>
      <c r="C2637" s="52">
        <v>26</v>
      </c>
      <c r="D2637" s="52">
        <v>28</v>
      </c>
      <c r="E2637" s="49">
        <v>0</v>
      </c>
    </row>
    <row r="2638" spans="1:5" x14ac:dyDescent="0.2">
      <c r="A2638" s="2" t="s">
        <v>2776</v>
      </c>
      <c r="B2638" s="52">
        <v>217</v>
      </c>
      <c r="C2638" s="52">
        <v>92</v>
      </c>
      <c r="D2638" s="52">
        <v>125</v>
      </c>
      <c r="E2638" s="49">
        <v>0</v>
      </c>
    </row>
    <row r="2639" spans="1:5" x14ac:dyDescent="0.2">
      <c r="A2639" s="2" t="s">
        <v>2777</v>
      </c>
      <c r="B2639" s="52">
        <v>794</v>
      </c>
      <c r="C2639" s="52">
        <v>410</v>
      </c>
      <c r="D2639" s="52">
        <v>384</v>
      </c>
      <c r="E2639" s="49">
        <v>0</v>
      </c>
    </row>
    <row r="2640" spans="1:5" x14ac:dyDescent="0.2">
      <c r="A2640" s="2" t="s">
        <v>2778</v>
      </c>
      <c r="B2640" s="52">
        <v>160</v>
      </c>
      <c r="C2640" s="52">
        <v>98</v>
      </c>
      <c r="D2640" s="52">
        <v>62</v>
      </c>
      <c r="E2640" s="49">
        <v>0</v>
      </c>
    </row>
    <row r="2641" spans="1:5" x14ac:dyDescent="0.2">
      <c r="A2641" s="2" t="s">
        <v>2779</v>
      </c>
      <c r="B2641" s="52">
        <v>398</v>
      </c>
      <c r="C2641" s="52">
        <v>206</v>
      </c>
      <c r="D2641" s="52">
        <v>192</v>
      </c>
      <c r="E2641" s="49">
        <v>0</v>
      </c>
    </row>
    <row r="2642" spans="1:5" x14ac:dyDescent="0.2">
      <c r="A2642" s="2" t="s">
        <v>2780</v>
      </c>
      <c r="B2642" s="52">
        <v>303</v>
      </c>
      <c r="C2642" s="52">
        <v>163</v>
      </c>
      <c r="D2642" s="52">
        <v>140</v>
      </c>
      <c r="E2642" s="49">
        <v>0</v>
      </c>
    </row>
    <row r="2643" spans="1:5" x14ac:dyDescent="0.2">
      <c r="A2643" s="2" t="s">
        <v>2781</v>
      </c>
      <c r="B2643" s="52">
        <v>11</v>
      </c>
      <c r="C2643" s="52">
        <v>7</v>
      </c>
      <c r="D2643" s="52">
        <v>4</v>
      </c>
      <c r="E2643" s="49">
        <v>0</v>
      </c>
    </row>
    <row r="2644" spans="1:5" x14ac:dyDescent="0.2">
      <c r="A2644" s="2" t="s">
        <v>2782</v>
      </c>
      <c r="B2644" s="52">
        <v>534</v>
      </c>
      <c r="C2644" s="52">
        <v>271</v>
      </c>
      <c r="D2644" s="52">
        <v>263</v>
      </c>
      <c r="E2644" s="49">
        <v>0</v>
      </c>
    </row>
    <row r="2645" spans="1:5" x14ac:dyDescent="0.2">
      <c r="A2645" s="2" t="s">
        <v>2783</v>
      </c>
      <c r="B2645" s="52">
        <v>246</v>
      </c>
      <c r="C2645" s="52">
        <v>131</v>
      </c>
      <c r="D2645" s="52">
        <v>115</v>
      </c>
      <c r="E2645" s="49">
        <v>0</v>
      </c>
    </row>
    <row r="2646" spans="1:5" x14ac:dyDescent="0.2">
      <c r="A2646" s="2" t="s">
        <v>2784</v>
      </c>
      <c r="B2646" s="52">
        <v>171</v>
      </c>
      <c r="C2646" s="52">
        <v>93</v>
      </c>
      <c r="D2646" s="52">
        <v>78</v>
      </c>
      <c r="E2646" s="49">
        <v>0</v>
      </c>
    </row>
    <row r="2647" spans="1:5" x14ac:dyDescent="0.2">
      <c r="A2647" s="2" t="s">
        <v>2785</v>
      </c>
      <c r="B2647" s="52">
        <v>68</v>
      </c>
      <c r="C2647" s="52">
        <v>40</v>
      </c>
      <c r="D2647" s="52">
        <v>28</v>
      </c>
      <c r="E2647" s="49">
        <v>0</v>
      </c>
    </row>
    <row r="2648" spans="1:5" x14ac:dyDescent="0.2">
      <c r="A2648" s="2" t="s">
        <v>2786</v>
      </c>
      <c r="B2648" s="52">
        <v>3</v>
      </c>
      <c r="C2648" s="52">
        <v>2</v>
      </c>
      <c r="D2648" s="52">
        <v>1</v>
      </c>
      <c r="E2648" s="49">
        <v>0</v>
      </c>
    </row>
    <row r="2649" spans="1:5" x14ac:dyDescent="0.2">
      <c r="A2649" s="2" t="s">
        <v>2787</v>
      </c>
      <c r="B2649" s="52">
        <v>35</v>
      </c>
      <c r="C2649" s="52">
        <v>24</v>
      </c>
      <c r="D2649" s="52">
        <v>11</v>
      </c>
      <c r="E2649" s="49">
        <v>0</v>
      </c>
    </row>
    <row r="2650" spans="1:5" x14ac:dyDescent="0.2">
      <c r="A2650" s="2" t="s">
        <v>2788</v>
      </c>
      <c r="B2650" s="52">
        <v>1</v>
      </c>
      <c r="C2650" s="52">
        <v>1</v>
      </c>
      <c r="D2650" s="2"/>
      <c r="E2650" s="49">
        <v>0</v>
      </c>
    </row>
    <row r="2651" spans="1:5" x14ac:dyDescent="0.2">
      <c r="A2651" s="2" t="s">
        <v>2789</v>
      </c>
      <c r="B2651" s="52">
        <v>14</v>
      </c>
      <c r="C2651" s="52">
        <v>8</v>
      </c>
      <c r="D2651" s="52">
        <v>6</v>
      </c>
      <c r="E2651" s="49">
        <v>0</v>
      </c>
    </row>
    <row r="2652" spans="1:5" x14ac:dyDescent="0.2">
      <c r="A2652" s="2" t="s">
        <v>2790</v>
      </c>
      <c r="B2652" s="52">
        <v>234</v>
      </c>
      <c r="C2652" s="52">
        <v>120</v>
      </c>
      <c r="D2652" s="52">
        <v>114</v>
      </c>
      <c r="E2652" s="49">
        <v>0</v>
      </c>
    </row>
    <row r="2653" spans="1:5" x14ac:dyDescent="0.2">
      <c r="A2653" s="2" t="s">
        <v>2791</v>
      </c>
      <c r="B2653" s="52">
        <v>71</v>
      </c>
      <c r="C2653" s="52">
        <v>32</v>
      </c>
      <c r="D2653" s="52">
        <v>39</v>
      </c>
      <c r="E2653" s="49">
        <v>0</v>
      </c>
    </row>
    <row r="2654" spans="1:5" x14ac:dyDescent="0.2">
      <c r="A2654" s="2" t="s">
        <v>2792</v>
      </c>
      <c r="B2654" s="52">
        <v>263</v>
      </c>
      <c r="C2654" s="52">
        <v>103</v>
      </c>
      <c r="D2654" s="52">
        <v>160</v>
      </c>
      <c r="E2654" s="49">
        <v>0</v>
      </c>
    </row>
    <row r="2655" spans="1:5" x14ac:dyDescent="0.2">
      <c r="A2655" s="2" t="s">
        <v>2815</v>
      </c>
      <c r="B2655" s="52">
        <v>1</v>
      </c>
      <c r="C2655" s="2"/>
      <c r="D2655" s="2"/>
      <c r="E2655" s="49">
        <v>0</v>
      </c>
    </row>
    <row r="2656" spans="1:5" x14ac:dyDescent="0.2">
      <c r="A2656" s="2" t="s">
        <v>2793</v>
      </c>
      <c r="B2656" s="52">
        <v>938</v>
      </c>
      <c r="C2656" s="52">
        <v>475</v>
      </c>
      <c r="D2656" s="52">
        <v>463</v>
      </c>
      <c r="E2656" s="49">
        <v>0</v>
      </c>
    </row>
    <row r="2657" spans="1:5" x14ac:dyDescent="0.2">
      <c r="A2657" s="2" t="s">
        <v>2794</v>
      </c>
      <c r="B2657" s="52">
        <v>238</v>
      </c>
      <c r="C2657" s="52">
        <v>135</v>
      </c>
      <c r="D2657" s="52">
        <v>103</v>
      </c>
      <c r="E2657" s="49">
        <v>0</v>
      </c>
    </row>
    <row r="2658" spans="1:5" x14ac:dyDescent="0.2">
      <c r="A2658" s="2" t="s">
        <v>2795</v>
      </c>
      <c r="B2658" s="52">
        <v>437</v>
      </c>
      <c r="C2658" s="52">
        <v>217</v>
      </c>
      <c r="D2658" s="52">
        <v>220</v>
      </c>
      <c r="E2658" s="49">
        <v>0</v>
      </c>
    </row>
    <row r="2659" spans="1:5" x14ac:dyDescent="0.2">
      <c r="A2659" s="2" t="s">
        <v>2796</v>
      </c>
      <c r="B2659" s="52">
        <v>389</v>
      </c>
      <c r="C2659" s="52">
        <v>195</v>
      </c>
      <c r="D2659" s="52">
        <v>194</v>
      </c>
      <c r="E2659" s="49">
        <v>0</v>
      </c>
    </row>
    <row r="2660" spans="1:5" x14ac:dyDescent="0.2">
      <c r="A2660" s="2" t="s">
        <v>2797</v>
      </c>
      <c r="B2660" s="52">
        <v>18</v>
      </c>
      <c r="C2660" s="52">
        <v>12</v>
      </c>
      <c r="D2660" s="52">
        <v>6</v>
      </c>
      <c r="E2660" s="49">
        <v>0</v>
      </c>
    </row>
    <row r="2661" spans="1:5" x14ac:dyDescent="0.2">
      <c r="A2661" s="2" t="s">
        <v>2798</v>
      </c>
      <c r="B2661" s="52">
        <v>626</v>
      </c>
      <c r="C2661" s="52">
        <v>304</v>
      </c>
      <c r="D2661" s="52">
        <v>322</v>
      </c>
      <c r="E2661" s="49">
        <v>0</v>
      </c>
    </row>
    <row r="2662" spans="1:5" x14ac:dyDescent="0.2">
      <c r="A2662" s="2" t="s">
        <v>2799</v>
      </c>
      <c r="B2662" s="52">
        <v>355</v>
      </c>
      <c r="C2662" s="52">
        <v>167</v>
      </c>
      <c r="D2662" s="52">
        <v>188</v>
      </c>
      <c r="E2662" s="49">
        <v>0</v>
      </c>
    </row>
    <row r="2663" spans="1:5" x14ac:dyDescent="0.2">
      <c r="A2663" s="2" t="s">
        <v>2800</v>
      </c>
      <c r="B2663" s="52">
        <v>198</v>
      </c>
      <c r="C2663" s="52">
        <v>101</v>
      </c>
      <c r="D2663" s="52">
        <v>97</v>
      </c>
      <c r="E2663" s="49">
        <v>0</v>
      </c>
    </row>
    <row r="2664" spans="1:5" x14ac:dyDescent="0.2">
      <c r="A2664" s="2" t="s">
        <v>2801</v>
      </c>
      <c r="B2664" s="52">
        <v>13</v>
      </c>
      <c r="C2664" s="52">
        <v>9</v>
      </c>
      <c r="D2664" s="52">
        <v>4</v>
      </c>
      <c r="E2664" s="49">
        <v>0</v>
      </c>
    </row>
    <row r="2665" spans="1:5" x14ac:dyDescent="0.2">
      <c r="A2665" s="2" t="s">
        <v>2802</v>
      </c>
      <c r="B2665" s="52">
        <v>84</v>
      </c>
      <c r="C2665" s="52">
        <v>46</v>
      </c>
      <c r="D2665" s="52">
        <v>38</v>
      </c>
      <c r="E2665" s="49">
        <v>0</v>
      </c>
    </row>
    <row r="2666" spans="1:5" x14ac:dyDescent="0.2">
      <c r="A2666" s="2" t="s">
        <v>2803</v>
      </c>
      <c r="B2666" s="52">
        <v>15</v>
      </c>
      <c r="C2666" s="52">
        <v>7</v>
      </c>
      <c r="D2666" s="52">
        <v>8</v>
      </c>
      <c r="E2666" s="49">
        <v>0</v>
      </c>
    </row>
    <row r="2667" spans="1:5" x14ac:dyDescent="0.2">
      <c r="A2667" s="2" t="s">
        <v>2804</v>
      </c>
      <c r="B2667" s="52">
        <v>1</v>
      </c>
      <c r="C2667" s="2"/>
      <c r="D2667" s="2"/>
      <c r="E2667" s="49">
        <v>0</v>
      </c>
    </row>
    <row r="2668" spans="1:5" x14ac:dyDescent="0.2">
      <c r="A2668" s="2" t="s">
        <v>2805</v>
      </c>
      <c r="B2668" s="52">
        <v>86</v>
      </c>
      <c r="C2668" s="52">
        <v>35</v>
      </c>
      <c r="D2668" s="52">
        <v>51</v>
      </c>
      <c r="E2668" s="49">
        <v>0</v>
      </c>
    </row>
    <row r="2669" spans="1:5" x14ac:dyDescent="0.2">
      <c r="A2669" s="2" t="s">
        <v>2806</v>
      </c>
      <c r="B2669" s="52">
        <v>2729</v>
      </c>
      <c r="C2669" s="52">
        <v>1437</v>
      </c>
      <c r="D2669" s="52">
        <v>1292</v>
      </c>
      <c r="E2669" s="49">
        <v>0</v>
      </c>
    </row>
    <row r="2670" spans="1:5" x14ac:dyDescent="0.2">
      <c r="A2670" s="2" t="s">
        <v>2807</v>
      </c>
      <c r="B2670" s="52">
        <v>401</v>
      </c>
      <c r="C2670" s="52">
        <v>208</v>
      </c>
      <c r="D2670" s="52">
        <v>193</v>
      </c>
      <c r="E2670" s="49">
        <v>0</v>
      </c>
    </row>
    <row r="2671" spans="1:5" x14ac:dyDescent="0.2">
      <c r="A2671" s="2" t="s">
        <v>2808</v>
      </c>
      <c r="B2671" s="52">
        <v>425</v>
      </c>
      <c r="C2671" s="52">
        <v>130</v>
      </c>
      <c r="D2671" s="52">
        <v>295</v>
      </c>
      <c r="E2671" s="49">
        <v>0</v>
      </c>
    </row>
    <row r="2672" spans="1:5" x14ac:dyDescent="0.2">
      <c r="A2672" s="2" t="s">
        <v>2809</v>
      </c>
      <c r="B2672" s="52">
        <v>175</v>
      </c>
      <c r="C2672" s="52">
        <v>69</v>
      </c>
      <c r="D2672" s="52">
        <v>106</v>
      </c>
      <c r="E2672" s="49">
        <v>0</v>
      </c>
    </row>
    <row r="2673" spans="1:5" x14ac:dyDescent="0.2">
      <c r="A2673" s="2" t="s">
        <v>2804</v>
      </c>
      <c r="B2673" s="52">
        <v>1</v>
      </c>
      <c r="C2673" s="2"/>
      <c r="D2673" s="2"/>
      <c r="E2673" s="49">
        <v>0</v>
      </c>
    </row>
    <row r="2674" spans="1:5" x14ac:dyDescent="0.2">
      <c r="A2674" s="2" t="s">
        <v>2810</v>
      </c>
      <c r="B2674" s="52">
        <v>2972</v>
      </c>
      <c r="C2674" s="52">
        <v>1532</v>
      </c>
      <c r="D2674" s="52">
        <v>1440</v>
      </c>
      <c r="E2674" s="49">
        <v>0</v>
      </c>
    </row>
    <row r="2675" spans="1:5" x14ac:dyDescent="0.2">
      <c r="A2675" s="2" t="s">
        <v>2811</v>
      </c>
      <c r="B2675" s="52">
        <v>812</v>
      </c>
      <c r="C2675" s="52">
        <v>333</v>
      </c>
      <c r="D2675" s="52">
        <v>479</v>
      </c>
      <c r="E2675" s="49">
        <v>0</v>
      </c>
    </row>
    <row r="2676" spans="1:5" x14ac:dyDescent="0.2">
      <c r="A2676" s="2" t="s">
        <v>2812</v>
      </c>
      <c r="B2676" s="52">
        <v>2972</v>
      </c>
      <c r="C2676" s="52">
        <v>1532</v>
      </c>
      <c r="D2676" s="52">
        <v>1440</v>
      </c>
      <c r="E2676" s="49">
        <v>0</v>
      </c>
    </row>
    <row r="2677" spans="1:5" x14ac:dyDescent="0.2">
      <c r="A2677" s="2" t="s">
        <v>2804</v>
      </c>
      <c r="B2677" s="52">
        <v>1</v>
      </c>
      <c r="C2677" s="2"/>
      <c r="D2677" s="2"/>
      <c r="E2677" s="49">
        <v>0</v>
      </c>
    </row>
    <row r="2678" spans="1:5" x14ac:dyDescent="0.2">
      <c r="A2678" s="2" t="s">
        <v>2813</v>
      </c>
      <c r="B2678" s="52">
        <v>3670</v>
      </c>
      <c r="C2678" s="52">
        <v>1806</v>
      </c>
      <c r="D2678" s="52">
        <v>1864</v>
      </c>
      <c r="E2678" s="49">
        <v>0</v>
      </c>
    </row>
    <row r="2679" spans="1:5" x14ac:dyDescent="0.2">
      <c r="A2679" s="2" t="s">
        <v>512</v>
      </c>
      <c r="B2679" s="51" t="s">
        <v>535</v>
      </c>
      <c r="C2679" s="51" t="s">
        <v>536</v>
      </c>
      <c r="D2679" s="51" t="s">
        <v>537</v>
      </c>
      <c r="E2679" s="49">
        <v>0</v>
      </c>
    </row>
    <row r="2680" spans="1:5" x14ac:dyDescent="0.2">
      <c r="A2680" s="2" t="s">
        <v>2817</v>
      </c>
      <c r="B2680" s="52">
        <v>17</v>
      </c>
      <c r="C2680" s="52">
        <v>8</v>
      </c>
      <c r="D2680" s="52">
        <v>9</v>
      </c>
      <c r="E2680" s="49">
        <v>0</v>
      </c>
    </row>
    <row r="2681" spans="1:5" x14ac:dyDescent="0.2">
      <c r="A2681" s="2" t="s">
        <v>2818</v>
      </c>
      <c r="B2681" s="52">
        <v>708</v>
      </c>
      <c r="C2681" s="52">
        <v>352</v>
      </c>
      <c r="D2681" s="52">
        <v>356</v>
      </c>
      <c r="E2681" s="49">
        <v>0</v>
      </c>
    </row>
    <row r="2682" spans="1:5" x14ac:dyDescent="0.2">
      <c r="A2682" s="2" t="s">
        <v>2819</v>
      </c>
      <c r="B2682" s="52">
        <v>62</v>
      </c>
      <c r="C2682" s="52">
        <v>26</v>
      </c>
      <c r="D2682" s="52">
        <v>36</v>
      </c>
      <c r="E2682" s="49">
        <v>0</v>
      </c>
    </row>
    <row r="2683" spans="1:5" x14ac:dyDescent="0.2">
      <c r="A2683" s="2" t="s">
        <v>2820</v>
      </c>
      <c r="B2683" s="52">
        <v>105</v>
      </c>
      <c r="C2683" s="52">
        <v>26</v>
      </c>
      <c r="D2683" s="52">
        <v>79</v>
      </c>
      <c r="E2683" s="49">
        <v>0</v>
      </c>
    </row>
    <row r="2684" spans="1:5" x14ac:dyDescent="0.2">
      <c r="A2684" s="2" t="s">
        <v>2821</v>
      </c>
      <c r="B2684" s="52">
        <v>45</v>
      </c>
      <c r="C2684" s="52">
        <v>11</v>
      </c>
      <c r="D2684" s="52">
        <v>34</v>
      </c>
      <c r="E2684" s="49">
        <v>0</v>
      </c>
    </row>
    <row r="2685" spans="1:5" x14ac:dyDescent="0.2">
      <c r="A2685" s="2" t="s">
        <v>2822</v>
      </c>
      <c r="B2685" s="52">
        <v>29</v>
      </c>
      <c r="C2685" s="52">
        <v>16</v>
      </c>
      <c r="D2685" s="52">
        <v>13</v>
      </c>
      <c r="E2685" s="49">
        <v>0</v>
      </c>
    </row>
    <row r="2686" spans="1:5" x14ac:dyDescent="0.2">
      <c r="A2686" s="2" t="s">
        <v>2823</v>
      </c>
      <c r="B2686" s="52">
        <v>627</v>
      </c>
      <c r="C2686" s="52">
        <v>349</v>
      </c>
      <c r="D2686" s="52">
        <v>278</v>
      </c>
      <c r="E2686" s="49">
        <v>0</v>
      </c>
    </row>
    <row r="2687" spans="1:5" x14ac:dyDescent="0.2">
      <c r="A2687" s="2" t="s">
        <v>2824</v>
      </c>
      <c r="B2687" s="52">
        <v>140</v>
      </c>
      <c r="C2687" s="52">
        <v>69</v>
      </c>
      <c r="D2687" s="52">
        <v>71</v>
      </c>
      <c r="E2687" s="49">
        <v>0</v>
      </c>
    </row>
    <row r="2688" spans="1:5" x14ac:dyDescent="0.2">
      <c r="A2688" s="2" t="s">
        <v>2825</v>
      </c>
      <c r="B2688" s="52">
        <v>176</v>
      </c>
      <c r="C2688" s="52">
        <v>67</v>
      </c>
      <c r="D2688" s="52">
        <v>109</v>
      </c>
      <c r="E2688" s="49">
        <v>0</v>
      </c>
    </row>
    <row r="2689" spans="1:5" x14ac:dyDescent="0.2">
      <c r="A2689" s="2" t="s">
        <v>2826</v>
      </c>
      <c r="B2689" s="52">
        <v>50</v>
      </c>
      <c r="C2689" s="52">
        <v>21</v>
      </c>
      <c r="D2689" s="52">
        <v>29</v>
      </c>
      <c r="E2689" s="49">
        <v>0</v>
      </c>
    </row>
    <row r="2690" spans="1:5" x14ac:dyDescent="0.2">
      <c r="A2690" s="2" t="s">
        <v>2827</v>
      </c>
      <c r="B2690" s="52">
        <v>33</v>
      </c>
      <c r="C2690" s="52">
        <v>18</v>
      </c>
      <c r="D2690" s="52">
        <v>15</v>
      </c>
      <c r="E2690" s="49">
        <v>0</v>
      </c>
    </row>
    <row r="2691" spans="1:5" x14ac:dyDescent="0.2">
      <c r="A2691" s="2" t="s">
        <v>2982</v>
      </c>
      <c r="B2691" s="52">
        <v>1</v>
      </c>
      <c r="C2691" s="52">
        <v>1</v>
      </c>
      <c r="D2691" s="2"/>
      <c r="E2691" s="49">
        <v>0</v>
      </c>
    </row>
    <row r="2692" spans="1:5" x14ac:dyDescent="0.2">
      <c r="A2692" s="2" t="s">
        <v>2828</v>
      </c>
      <c r="B2692" s="52">
        <v>34</v>
      </c>
      <c r="C2692" s="52">
        <v>14</v>
      </c>
      <c r="D2692" s="52">
        <v>20</v>
      </c>
      <c r="E2692" s="49">
        <v>0</v>
      </c>
    </row>
    <row r="2693" spans="1:5" x14ac:dyDescent="0.2">
      <c r="A2693" s="2" t="s">
        <v>2829</v>
      </c>
      <c r="B2693" s="52">
        <v>1406</v>
      </c>
      <c r="C2693" s="52">
        <v>737</v>
      </c>
      <c r="D2693" s="52">
        <v>669</v>
      </c>
      <c r="E2693" s="49">
        <v>0</v>
      </c>
    </row>
    <row r="2694" spans="1:5" x14ac:dyDescent="0.2">
      <c r="A2694" s="2" t="s">
        <v>2830</v>
      </c>
      <c r="B2694" s="52">
        <v>152</v>
      </c>
      <c r="C2694" s="52">
        <v>76</v>
      </c>
      <c r="D2694" s="52">
        <v>76</v>
      </c>
      <c r="E2694" s="49">
        <v>0</v>
      </c>
    </row>
    <row r="2695" spans="1:5" x14ac:dyDescent="0.2">
      <c r="A2695" s="2" t="s">
        <v>2831</v>
      </c>
      <c r="B2695" s="52">
        <v>128</v>
      </c>
      <c r="C2695" s="52">
        <v>30</v>
      </c>
      <c r="D2695" s="52">
        <v>98</v>
      </c>
      <c r="E2695" s="49">
        <v>0</v>
      </c>
    </row>
    <row r="2696" spans="1:5" x14ac:dyDescent="0.2">
      <c r="A2696" s="2" t="s">
        <v>2832</v>
      </c>
      <c r="B2696" s="52">
        <v>79</v>
      </c>
      <c r="C2696" s="52">
        <v>36</v>
      </c>
      <c r="D2696" s="52">
        <v>43</v>
      </c>
      <c r="E2696" s="49">
        <v>0</v>
      </c>
    </row>
    <row r="2697" spans="1:5" x14ac:dyDescent="0.2">
      <c r="A2697" s="2" t="s">
        <v>2833</v>
      </c>
      <c r="B2697" s="52">
        <v>769</v>
      </c>
      <c r="C2697" s="52">
        <v>370</v>
      </c>
      <c r="D2697" s="52">
        <v>399</v>
      </c>
      <c r="E2697" s="49">
        <v>0</v>
      </c>
    </row>
    <row r="2698" spans="1:5" x14ac:dyDescent="0.2">
      <c r="A2698" s="2" t="s">
        <v>2834</v>
      </c>
      <c r="B2698" s="52">
        <v>165</v>
      </c>
      <c r="C2698" s="52">
        <v>52</v>
      </c>
      <c r="D2698" s="52">
        <v>113</v>
      </c>
      <c r="E2698" s="49">
        <v>0</v>
      </c>
    </row>
    <row r="2699" spans="1:5" x14ac:dyDescent="0.2">
      <c r="A2699" s="2" t="s">
        <v>2835</v>
      </c>
      <c r="B2699" s="52">
        <v>705</v>
      </c>
      <c r="C2699" s="52">
        <v>385</v>
      </c>
      <c r="D2699" s="52">
        <v>320</v>
      </c>
      <c r="E2699" s="49">
        <v>0</v>
      </c>
    </row>
    <row r="2700" spans="1:5" x14ac:dyDescent="0.2">
      <c r="A2700" s="2" t="s">
        <v>2836</v>
      </c>
      <c r="B2700" s="52">
        <v>311</v>
      </c>
      <c r="C2700" s="52">
        <v>132</v>
      </c>
      <c r="D2700" s="52">
        <v>179</v>
      </c>
      <c r="E2700" s="49">
        <v>0</v>
      </c>
    </row>
    <row r="2701" spans="1:5" x14ac:dyDescent="0.2">
      <c r="A2701" s="2" t="s">
        <v>2837</v>
      </c>
      <c r="B2701" s="52">
        <v>33</v>
      </c>
      <c r="C2701" s="52">
        <v>18</v>
      </c>
      <c r="D2701" s="52">
        <v>15</v>
      </c>
      <c r="E2701" s="49">
        <v>0</v>
      </c>
    </row>
    <row r="2702" spans="1:5" x14ac:dyDescent="0.2">
      <c r="A2702" s="2" t="s">
        <v>2983</v>
      </c>
      <c r="B2702" s="52">
        <v>1</v>
      </c>
      <c r="C2702" s="52">
        <v>1</v>
      </c>
      <c r="D2702" s="2"/>
      <c r="E2702" s="49">
        <v>0</v>
      </c>
    </row>
    <row r="2703" spans="1:5" x14ac:dyDescent="0.2">
      <c r="A2703" s="2" t="s">
        <v>2838</v>
      </c>
      <c r="B2703" s="52">
        <v>1512</v>
      </c>
      <c r="C2703" s="52">
        <v>783</v>
      </c>
      <c r="D2703" s="52">
        <v>729</v>
      </c>
      <c r="E2703" s="49">
        <v>0</v>
      </c>
    </row>
    <row r="2704" spans="1:5" x14ac:dyDescent="0.2">
      <c r="A2704" s="2" t="s">
        <v>2839</v>
      </c>
      <c r="B2704" s="52">
        <v>278</v>
      </c>
      <c r="C2704" s="52">
        <v>106</v>
      </c>
      <c r="D2704" s="52">
        <v>172</v>
      </c>
      <c r="E2704" s="49">
        <v>0</v>
      </c>
    </row>
    <row r="2705" spans="1:5" x14ac:dyDescent="0.2">
      <c r="A2705" s="2" t="s">
        <v>2840</v>
      </c>
      <c r="B2705" s="52">
        <v>769</v>
      </c>
      <c r="C2705" s="52">
        <v>370</v>
      </c>
      <c r="D2705" s="52">
        <v>399</v>
      </c>
      <c r="E2705" s="49">
        <v>0</v>
      </c>
    </row>
    <row r="2706" spans="1:5" x14ac:dyDescent="0.2">
      <c r="A2706" s="2" t="s">
        <v>2841</v>
      </c>
      <c r="B2706" s="52">
        <v>705</v>
      </c>
      <c r="C2706" s="52">
        <v>385</v>
      </c>
      <c r="D2706" s="52">
        <v>320</v>
      </c>
      <c r="E2706" s="49">
        <v>0</v>
      </c>
    </row>
    <row r="2707" spans="1:5" x14ac:dyDescent="0.2">
      <c r="A2707" s="2" t="s">
        <v>2842</v>
      </c>
      <c r="B2707" s="52">
        <v>1512</v>
      </c>
      <c r="C2707" s="52">
        <v>783</v>
      </c>
      <c r="D2707" s="52">
        <v>729</v>
      </c>
      <c r="E2707" s="49">
        <v>0</v>
      </c>
    </row>
    <row r="2708" spans="1:5" x14ac:dyDescent="0.2">
      <c r="A2708" s="2" t="s">
        <v>2981</v>
      </c>
      <c r="B2708" s="52">
        <v>1</v>
      </c>
      <c r="C2708" s="52">
        <v>1</v>
      </c>
      <c r="D2708" s="2"/>
      <c r="E2708" s="49">
        <v>0</v>
      </c>
    </row>
    <row r="2709" spans="1:5" x14ac:dyDescent="0.2">
      <c r="A2709" s="2" t="s">
        <v>2843</v>
      </c>
      <c r="B2709" s="52">
        <v>918</v>
      </c>
      <c r="C2709" s="52">
        <v>415</v>
      </c>
      <c r="D2709" s="52">
        <v>503</v>
      </c>
      <c r="E2709" s="49">
        <v>0</v>
      </c>
    </row>
    <row r="2710" spans="1:5" x14ac:dyDescent="0.2">
      <c r="A2710" s="2" t="s">
        <v>2844</v>
      </c>
      <c r="B2710" s="52">
        <v>996</v>
      </c>
      <c r="C2710" s="52">
        <v>507</v>
      </c>
      <c r="D2710" s="52">
        <v>489</v>
      </c>
      <c r="E2710" s="49">
        <v>0</v>
      </c>
    </row>
    <row r="2711" spans="1:5" x14ac:dyDescent="0.2">
      <c r="A2711" s="2" t="s">
        <v>2845</v>
      </c>
      <c r="B2711" s="52">
        <v>33</v>
      </c>
      <c r="C2711" s="52">
        <v>18</v>
      </c>
      <c r="D2711" s="52">
        <v>15</v>
      </c>
      <c r="E2711" s="49">
        <v>0</v>
      </c>
    </row>
    <row r="2712" spans="1:5" x14ac:dyDescent="0.2">
      <c r="A2712" s="2" t="s">
        <v>2846</v>
      </c>
      <c r="B2712" s="52">
        <v>1753</v>
      </c>
      <c r="C2712" s="52">
        <v>878</v>
      </c>
      <c r="D2712" s="52">
        <v>875</v>
      </c>
      <c r="E2712" s="49">
        <v>0</v>
      </c>
    </row>
    <row r="2713" spans="1:5" x14ac:dyDescent="0.2">
      <c r="A2713" s="2" t="s">
        <v>2847</v>
      </c>
      <c r="B2713" s="52">
        <v>18</v>
      </c>
      <c r="C2713" s="52">
        <v>9</v>
      </c>
      <c r="D2713" s="52">
        <v>9</v>
      </c>
      <c r="E2713" s="49">
        <v>0</v>
      </c>
    </row>
    <row r="2714" spans="1:5" x14ac:dyDescent="0.2">
      <c r="A2714" s="2" t="s">
        <v>2848</v>
      </c>
      <c r="B2714" s="52">
        <v>1</v>
      </c>
      <c r="C2714" s="52">
        <v>1</v>
      </c>
      <c r="D2714" s="2"/>
      <c r="E2714" s="49">
        <v>0</v>
      </c>
    </row>
    <row r="2715" spans="1:5" x14ac:dyDescent="0.2">
      <c r="A2715" s="2" t="s">
        <v>2986</v>
      </c>
      <c r="B2715" s="52">
        <v>1</v>
      </c>
      <c r="C2715" s="52">
        <v>1</v>
      </c>
      <c r="D2715" s="2"/>
      <c r="E2715" s="49">
        <v>0</v>
      </c>
    </row>
    <row r="2716" spans="1:5" x14ac:dyDescent="0.2">
      <c r="A2716" s="2" t="s">
        <v>2849</v>
      </c>
      <c r="B2716" s="52">
        <v>14</v>
      </c>
      <c r="C2716" s="52">
        <v>8</v>
      </c>
      <c r="D2716" s="52">
        <v>6</v>
      </c>
      <c r="E2716" s="49">
        <v>0</v>
      </c>
    </row>
    <row r="2717" spans="1:5" x14ac:dyDescent="0.2">
      <c r="A2717" s="2" t="s">
        <v>2850</v>
      </c>
      <c r="B2717" s="52">
        <v>2</v>
      </c>
      <c r="C2717" s="52">
        <v>1</v>
      </c>
      <c r="D2717" s="52">
        <v>1</v>
      </c>
      <c r="E2717" s="49">
        <v>0</v>
      </c>
    </row>
    <row r="2718" spans="1:5" x14ac:dyDescent="0.2">
      <c r="A2718" s="2" t="s">
        <v>2851</v>
      </c>
      <c r="B2718" s="52">
        <v>186</v>
      </c>
      <c r="C2718" s="52">
        <v>95</v>
      </c>
      <c r="D2718" s="52">
        <v>91</v>
      </c>
      <c r="E2718" s="49">
        <v>0</v>
      </c>
    </row>
    <row r="2719" spans="1:5" x14ac:dyDescent="0.2">
      <c r="A2719" s="2" t="s">
        <v>2852</v>
      </c>
      <c r="B2719" s="52">
        <v>15</v>
      </c>
      <c r="C2719" s="52">
        <v>6</v>
      </c>
      <c r="D2719" s="52">
        <v>9</v>
      </c>
      <c r="E2719" s="49">
        <v>0</v>
      </c>
    </row>
    <row r="2720" spans="1:5" x14ac:dyDescent="0.2">
      <c r="A2720" s="2" t="s">
        <v>2853</v>
      </c>
      <c r="B2720" s="52">
        <v>20</v>
      </c>
      <c r="C2720" s="52">
        <v>8</v>
      </c>
      <c r="D2720" s="52">
        <v>12</v>
      </c>
      <c r="E2720" s="49">
        <v>0</v>
      </c>
    </row>
    <row r="2721" spans="1:5" x14ac:dyDescent="0.2">
      <c r="A2721" s="2" t="s">
        <v>2854</v>
      </c>
      <c r="B2721" s="52">
        <v>9</v>
      </c>
      <c r="C2721" s="52">
        <v>5</v>
      </c>
      <c r="D2721" s="52">
        <v>4</v>
      </c>
      <c r="E2721" s="49">
        <v>0</v>
      </c>
    </row>
    <row r="2722" spans="1:5" x14ac:dyDescent="0.2">
      <c r="A2722" s="2" t="s">
        <v>2855</v>
      </c>
      <c r="B2722" s="52">
        <v>5</v>
      </c>
      <c r="C2722" s="52">
        <v>2</v>
      </c>
      <c r="D2722" s="52">
        <v>3</v>
      </c>
      <c r="E2722" s="49">
        <v>0</v>
      </c>
    </row>
    <row r="2723" spans="1:5" x14ac:dyDescent="0.2">
      <c r="A2723" s="2" t="s">
        <v>2856</v>
      </c>
      <c r="B2723" s="52">
        <v>47</v>
      </c>
      <c r="C2723" s="52">
        <v>26</v>
      </c>
      <c r="D2723" s="52">
        <v>21</v>
      </c>
      <c r="E2723" s="49">
        <v>0</v>
      </c>
    </row>
    <row r="2724" spans="1:5" x14ac:dyDescent="0.2">
      <c r="A2724" s="2" t="s">
        <v>2857</v>
      </c>
      <c r="B2724" s="52">
        <v>1</v>
      </c>
      <c r="C2724" s="2"/>
      <c r="D2724" s="52">
        <v>1</v>
      </c>
      <c r="E2724" s="49">
        <v>0</v>
      </c>
    </row>
    <row r="2725" spans="1:5" x14ac:dyDescent="0.2">
      <c r="A2725" s="2" t="s">
        <v>2858</v>
      </c>
      <c r="B2725" s="52">
        <v>16</v>
      </c>
      <c r="C2725" s="52">
        <v>6</v>
      </c>
      <c r="D2725" s="52">
        <v>10</v>
      </c>
      <c r="E2725" s="49">
        <v>0</v>
      </c>
    </row>
    <row r="2726" spans="1:5" x14ac:dyDescent="0.2">
      <c r="A2726" s="2" t="s">
        <v>2859</v>
      </c>
      <c r="B2726" s="52">
        <v>4</v>
      </c>
      <c r="C2726" s="52">
        <v>1</v>
      </c>
      <c r="D2726" s="52">
        <v>3</v>
      </c>
      <c r="E2726" s="49">
        <v>0</v>
      </c>
    </row>
    <row r="2727" spans="1:5" x14ac:dyDescent="0.2">
      <c r="A2727" s="2" t="s">
        <v>2860</v>
      </c>
      <c r="B2727" s="52">
        <v>6</v>
      </c>
      <c r="C2727" s="52">
        <v>3</v>
      </c>
      <c r="D2727" s="52">
        <v>3</v>
      </c>
      <c r="E2727" s="49">
        <v>0</v>
      </c>
    </row>
    <row r="2728" spans="1:5" x14ac:dyDescent="0.2">
      <c r="A2728" s="2" t="s">
        <v>2861</v>
      </c>
      <c r="B2728" s="52">
        <v>189</v>
      </c>
      <c r="C2728" s="52">
        <v>87</v>
      </c>
      <c r="D2728" s="52">
        <v>102</v>
      </c>
      <c r="E2728" s="49">
        <v>0</v>
      </c>
    </row>
    <row r="2729" spans="1:5" x14ac:dyDescent="0.2">
      <c r="A2729" s="2" t="s">
        <v>2862</v>
      </c>
      <c r="B2729" s="52">
        <v>15</v>
      </c>
      <c r="C2729" s="52">
        <v>5</v>
      </c>
      <c r="D2729" s="52">
        <v>10</v>
      </c>
      <c r="E2729" s="49">
        <v>0</v>
      </c>
    </row>
    <row r="2730" spans="1:5" x14ac:dyDescent="0.2">
      <c r="A2730" s="2" t="s">
        <v>2863</v>
      </c>
      <c r="B2730" s="52">
        <v>32</v>
      </c>
      <c r="C2730" s="52">
        <v>6</v>
      </c>
      <c r="D2730" s="52">
        <v>26</v>
      </c>
      <c r="E2730" s="49">
        <v>0</v>
      </c>
    </row>
    <row r="2731" spans="1:5" x14ac:dyDescent="0.2">
      <c r="A2731" s="2" t="s">
        <v>2864</v>
      </c>
      <c r="B2731" s="52">
        <v>15</v>
      </c>
      <c r="C2731" s="52">
        <v>1</v>
      </c>
      <c r="D2731" s="52">
        <v>14</v>
      </c>
      <c r="E2731" s="49">
        <v>0</v>
      </c>
    </row>
    <row r="2732" spans="1:5" x14ac:dyDescent="0.2">
      <c r="A2732" s="2" t="s">
        <v>2865</v>
      </c>
      <c r="B2732" s="52">
        <v>15</v>
      </c>
      <c r="C2732" s="52">
        <v>6</v>
      </c>
      <c r="D2732" s="52">
        <v>9</v>
      </c>
      <c r="E2732" s="49">
        <v>0</v>
      </c>
    </row>
    <row r="2733" spans="1:5" x14ac:dyDescent="0.2">
      <c r="A2733" s="2" t="s">
        <v>2866</v>
      </c>
      <c r="B2733" s="52">
        <v>737</v>
      </c>
      <c r="C2733" s="52">
        <v>388</v>
      </c>
      <c r="D2733" s="52">
        <v>349</v>
      </c>
      <c r="E2733" s="49">
        <v>0</v>
      </c>
    </row>
    <row r="2734" spans="1:5" x14ac:dyDescent="0.2">
      <c r="A2734" s="2" t="s">
        <v>2867</v>
      </c>
      <c r="B2734" s="52">
        <v>107</v>
      </c>
      <c r="C2734" s="52">
        <v>54</v>
      </c>
      <c r="D2734" s="52">
        <v>53</v>
      </c>
      <c r="E2734" s="49">
        <v>0</v>
      </c>
    </row>
    <row r="2735" spans="1:5" x14ac:dyDescent="0.2">
      <c r="A2735" s="2" t="s">
        <v>2868</v>
      </c>
      <c r="B2735" s="52">
        <v>52</v>
      </c>
      <c r="C2735" s="52">
        <v>12</v>
      </c>
      <c r="D2735" s="52">
        <v>40</v>
      </c>
      <c r="E2735" s="49">
        <v>0</v>
      </c>
    </row>
    <row r="2736" spans="1:5" x14ac:dyDescent="0.2">
      <c r="A2736" s="2" t="s">
        <v>2869</v>
      </c>
      <c r="B2736" s="52">
        <v>35</v>
      </c>
      <c r="C2736" s="52">
        <v>16</v>
      </c>
      <c r="D2736" s="52">
        <v>19</v>
      </c>
      <c r="E2736" s="49">
        <v>0</v>
      </c>
    </row>
    <row r="2737" spans="1:5" x14ac:dyDescent="0.2">
      <c r="A2737" s="2" t="s">
        <v>2870</v>
      </c>
      <c r="B2737" s="52">
        <v>7</v>
      </c>
      <c r="C2737" s="52">
        <v>7</v>
      </c>
      <c r="D2737" s="2"/>
      <c r="E2737" s="49">
        <v>0</v>
      </c>
    </row>
    <row r="2738" spans="1:5" x14ac:dyDescent="0.2">
      <c r="A2738" s="2" t="s">
        <v>2871</v>
      </c>
      <c r="B2738" s="52">
        <v>134</v>
      </c>
      <c r="C2738" s="52">
        <v>85</v>
      </c>
      <c r="D2738" s="52">
        <v>49</v>
      </c>
      <c r="E2738" s="49">
        <v>0</v>
      </c>
    </row>
    <row r="2739" spans="1:5" x14ac:dyDescent="0.2">
      <c r="A2739" s="2" t="s">
        <v>2872</v>
      </c>
      <c r="B2739" s="52">
        <v>20</v>
      </c>
      <c r="C2739" s="52">
        <v>13</v>
      </c>
      <c r="D2739" s="52">
        <v>7</v>
      </c>
      <c r="E2739" s="49">
        <v>0</v>
      </c>
    </row>
    <row r="2740" spans="1:5" x14ac:dyDescent="0.2">
      <c r="A2740" s="2" t="s">
        <v>2873</v>
      </c>
      <c r="B2740" s="52">
        <v>63</v>
      </c>
      <c r="C2740" s="52">
        <v>28</v>
      </c>
      <c r="D2740" s="52">
        <v>35</v>
      </c>
      <c r="E2740" s="49">
        <v>0</v>
      </c>
    </row>
    <row r="2741" spans="1:5" x14ac:dyDescent="0.2">
      <c r="A2741" s="2" t="s">
        <v>2874</v>
      </c>
      <c r="B2741" s="52">
        <v>14</v>
      </c>
      <c r="C2741" s="52">
        <v>4</v>
      </c>
      <c r="D2741" s="52">
        <v>10</v>
      </c>
      <c r="E2741" s="49">
        <v>0</v>
      </c>
    </row>
    <row r="2742" spans="1:5" x14ac:dyDescent="0.2">
      <c r="A2742" s="2" t="s">
        <v>2875</v>
      </c>
      <c r="B2742" s="52">
        <v>12</v>
      </c>
      <c r="C2742" s="52">
        <v>7</v>
      </c>
      <c r="D2742" s="52">
        <v>5</v>
      </c>
      <c r="E2742" s="49">
        <v>0</v>
      </c>
    </row>
    <row r="2743" spans="1:5" x14ac:dyDescent="0.2">
      <c r="A2743" s="2" t="s">
        <v>2876</v>
      </c>
      <c r="B2743" s="52">
        <v>354</v>
      </c>
      <c r="C2743" s="52">
        <v>184</v>
      </c>
      <c r="D2743" s="52">
        <v>170</v>
      </c>
      <c r="E2743" s="49">
        <v>0</v>
      </c>
    </row>
    <row r="2744" spans="1:5" x14ac:dyDescent="0.2">
      <c r="A2744" s="2" t="s">
        <v>2877</v>
      </c>
      <c r="B2744" s="52">
        <v>14</v>
      </c>
      <c r="C2744" s="52">
        <v>6</v>
      </c>
      <c r="D2744" s="52">
        <v>8</v>
      </c>
      <c r="E2744" s="49">
        <v>0</v>
      </c>
    </row>
    <row r="2745" spans="1:5" x14ac:dyDescent="0.2">
      <c r="A2745" s="2" t="s">
        <v>2878</v>
      </c>
      <c r="B2745" s="52">
        <v>31</v>
      </c>
      <c r="C2745" s="52">
        <v>5</v>
      </c>
      <c r="D2745" s="52">
        <v>26</v>
      </c>
      <c r="E2745" s="49">
        <v>0</v>
      </c>
    </row>
    <row r="2746" spans="1:5" x14ac:dyDescent="0.2">
      <c r="A2746" s="2" t="s">
        <v>2879</v>
      </c>
      <c r="B2746" s="52">
        <v>21</v>
      </c>
      <c r="C2746" s="52">
        <v>10</v>
      </c>
      <c r="D2746" s="52">
        <v>11</v>
      </c>
      <c r="E2746" s="49">
        <v>0</v>
      </c>
    </row>
    <row r="2747" spans="1:5" x14ac:dyDescent="0.2">
      <c r="A2747" s="2" t="s">
        <v>2880</v>
      </c>
      <c r="B2747" s="52">
        <v>16</v>
      </c>
      <c r="C2747" s="52">
        <v>6</v>
      </c>
      <c r="D2747" s="52">
        <v>10</v>
      </c>
      <c r="E2747" s="49">
        <v>0</v>
      </c>
    </row>
    <row r="2748" spans="1:5" x14ac:dyDescent="0.2">
      <c r="A2748" s="2" t="s">
        <v>2881</v>
      </c>
      <c r="B2748" s="52">
        <v>269</v>
      </c>
      <c r="C2748" s="52">
        <v>146</v>
      </c>
      <c r="D2748" s="52">
        <v>123</v>
      </c>
      <c r="E2748" s="49">
        <v>0</v>
      </c>
    </row>
    <row r="2749" spans="1:5" x14ac:dyDescent="0.2">
      <c r="A2749" s="2" t="s">
        <v>2882</v>
      </c>
      <c r="B2749" s="52">
        <v>29</v>
      </c>
      <c r="C2749" s="52">
        <v>18</v>
      </c>
      <c r="D2749" s="52">
        <v>11</v>
      </c>
      <c r="E2749" s="49">
        <v>0</v>
      </c>
    </row>
    <row r="2750" spans="1:5" x14ac:dyDescent="0.2">
      <c r="A2750" s="2" t="s">
        <v>2883</v>
      </c>
      <c r="B2750" s="52">
        <v>59</v>
      </c>
      <c r="C2750" s="52">
        <v>16</v>
      </c>
      <c r="D2750" s="52">
        <v>43</v>
      </c>
      <c r="E2750" s="49">
        <v>0</v>
      </c>
    </row>
    <row r="2751" spans="1:5" x14ac:dyDescent="0.2">
      <c r="A2751" s="2" t="s">
        <v>2884</v>
      </c>
      <c r="B2751" s="52">
        <v>16</v>
      </c>
      <c r="C2751" s="52">
        <v>8</v>
      </c>
      <c r="D2751" s="52">
        <v>8</v>
      </c>
      <c r="E2751" s="49">
        <v>0</v>
      </c>
    </row>
    <row r="2752" spans="1:5" x14ac:dyDescent="0.2">
      <c r="A2752" s="2" t="s">
        <v>2885</v>
      </c>
      <c r="B2752" s="52">
        <v>9</v>
      </c>
      <c r="C2752" s="52">
        <v>6</v>
      </c>
      <c r="D2752" s="52">
        <v>3</v>
      </c>
      <c r="E2752" s="49">
        <v>0</v>
      </c>
    </row>
    <row r="2753" spans="1:5" x14ac:dyDescent="0.2">
      <c r="A2753" s="2" t="s">
        <v>2886</v>
      </c>
      <c r="B2753" s="52">
        <v>7</v>
      </c>
      <c r="C2753" s="52">
        <v>5</v>
      </c>
      <c r="D2753" s="52">
        <v>2</v>
      </c>
      <c r="E2753" s="49">
        <v>0</v>
      </c>
    </row>
    <row r="2754" spans="1:5" x14ac:dyDescent="0.2">
      <c r="A2754" s="2" t="s">
        <v>2887</v>
      </c>
      <c r="B2754" s="52">
        <v>1</v>
      </c>
      <c r="C2754" s="2"/>
      <c r="D2754" s="52">
        <v>1</v>
      </c>
      <c r="E2754" s="49">
        <v>0</v>
      </c>
    </row>
    <row r="2755" spans="1:5" x14ac:dyDescent="0.2">
      <c r="A2755" s="2" t="s">
        <v>2888</v>
      </c>
      <c r="B2755" s="52">
        <v>6</v>
      </c>
      <c r="C2755" s="52">
        <v>3</v>
      </c>
      <c r="D2755" s="52">
        <v>3</v>
      </c>
      <c r="E2755" s="49">
        <v>0</v>
      </c>
    </row>
    <row r="2756" spans="1:5" x14ac:dyDescent="0.2">
      <c r="A2756" s="2" t="s">
        <v>2889</v>
      </c>
      <c r="B2756" s="52">
        <v>495</v>
      </c>
      <c r="C2756" s="52">
        <v>254</v>
      </c>
      <c r="D2756" s="52">
        <v>241</v>
      </c>
      <c r="E2756" s="49">
        <v>0</v>
      </c>
    </row>
    <row r="2757" spans="1:5" x14ac:dyDescent="0.2">
      <c r="A2757" s="2" t="s">
        <v>2890</v>
      </c>
      <c r="B2757" s="52">
        <v>46</v>
      </c>
      <c r="C2757" s="52">
        <v>21</v>
      </c>
      <c r="D2757" s="52">
        <v>25</v>
      </c>
      <c r="E2757" s="49">
        <v>0</v>
      </c>
    </row>
    <row r="2758" spans="1:5" x14ac:dyDescent="0.2">
      <c r="A2758" s="2" t="s">
        <v>2891</v>
      </c>
      <c r="B2758" s="52">
        <v>57</v>
      </c>
      <c r="C2758" s="52">
        <v>14</v>
      </c>
      <c r="D2758" s="52">
        <v>43</v>
      </c>
      <c r="E2758" s="49">
        <v>0</v>
      </c>
    </row>
    <row r="2759" spans="1:5" x14ac:dyDescent="0.2">
      <c r="A2759" s="2" t="s">
        <v>2892</v>
      </c>
      <c r="B2759" s="52">
        <v>26</v>
      </c>
      <c r="C2759" s="52">
        <v>9</v>
      </c>
      <c r="D2759" s="52">
        <v>17</v>
      </c>
      <c r="E2759" s="49">
        <v>0</v>
      </c>
    </row>
    <row r="2760" spans="1:5" x14ac:dyDescent="0.2">
      <c r="A2760" s="2" t="s">
        <v>2893</v>
      </c>
      <c r="B2760" s="52">
        <v>5</v>
      </c>
      <c r="C2760" s="52">
        <v>3</v>
      </c>
      <c r="D2760" s="52">
        <v>2</v>
      </c>
      <c r="E2760" s="49">
        <v>0</v>
      </c>
    </row>
    <row r="2761" spans="1:5" x14ac:dyDescent="0.2">
      <c r="A2761" s="2" t="s">
        <v>2894</v>
      </c>
      <c r="B2761" s="52">
        <v>222</v>
      </c>
      <c r="C2761" s="52">
        <v>117</v>
      </c>
      <c r="D2761" s="52">
        <v>105</v>
      </c>
      <c r="E2761" s="49">
        <v>0</v>
      </c>
    </row>
    <row r="2762" spans="1:5" x14ac:dyDescent="0.2">
      <c r="A2762" s="2" t="s">
        <v>2895</v>
      </c>
      <c r="B2762" s="52">
        <v>94</v>
      </c>
      <c r="C2762" s="52">
        <v>41</v>
      </c>
      <c r="D2762" s="52">
        <v>53</v>
      </c>
      <c r="E2762" s="49">
        <v>0</v>
      </c>
    </row>
    <row r="2763" spans="1:5" x14ac:dyDescent="0.2">
      <c r="A2763" s="2" t="s">
        <v>2896</v>
      </c>
      <c r="B2763" s="52">
        <v>25</v>
      </c>
      <c r="C2763" s="52">
        <v>5</v>
      </c>
      <c r="D2763" s="52">
        <v>20</v>
      </c>
      <c r="E2763" s="49">
        <v>0</v>
      </c>
    </row>
    <row r="2764" spans="1:5" x14ac:dyDescent="0.2">
      <c r="A2764" s="2" t="s">
        <v>2897</v>
      </c>
      <c r="B2764" s="52">
        <v>19</v>
      </c>
      <c r="C2764" s="52">
        <v>9</v>
      </c>
      <c r="D2764" s="52">
        <v>10</v>
      </c>
      <c r="E2764" s="49">
        <v>0</v>
      </c>
    </row>
    <row r="2765" spans="1:5" x14ac:dyDescent="0.2">
      <c r="A2765" s="2" t="s">
        <v>2898</v>
      </c>
      <c r="B2765" s="52">
        <v>2</v>
      </c>
      <c r="C2765" s="2"/>
      <c r="D2765" s="52">
        <v>2</v>
      </c>
      <c r="E2765" s="49">
        <v>0</v>
      </c>
    </row>
    <row r="2766" spans="1:5" x14ac:dyDescent="0.2">
      <c r="A2766" s="2" t="s">
        <v>2899</v>
      </c>
      <c r="B2766" s="52">
        <v>153</v>
      </c>
      <c r="C2766" s="52">
        <v>80</v>
      </c>
      <c r="D2766" s="52">
        <v>73</v>
      </c>
      <c r="E2766" s="49">
        <v>0</v>
      </c>
    </row>
    <row r="2767" spans="1:5" x14ac:dyDescent="0.2">
      <c r="A2767" s="2" t="s">
        <v>2900</v>
      </c>
      <c r="B2767" s="52">
        <v>13</v>
      </c>
      <c r="C2767" s="52">
        <v>7</v>
      </c>
      <c r="D2767" s="52">
        <v>6</v>
      </c>
      <c r="E2767" s="49">
        <v>0</v>
      </c>
    </row>
    <row r="2768" spans="1:5" x14ac:dyDescent="0.2">
      <c r="A2768" s="2" t="s">
        <v>2901</v>
      </c>
      <c r="B2768" s="52">
        <v>14</v>
      </c>
      <c r="C2768" s="52">
        <v>3</v>
      </c>
      <c r="D2768" s="52">
        <v>11</v>
      </c>
      <c r="E2768" s="49">
        <v>0</v>
      </c>
    </row>
    <row r="2769" spans="1:5" x14ac:dyDescent="0.2">
      <c r="A2769" s="2" t="s">
        <v>2902</v>
      </c>
      <c r="B2769" s="52">
        <v>12</v>
      </c>
      <c r="C2769" s="52">
        <v>4</v>
      </c>
      <c r="D2769" s="52">
        <v>8</v>
      </c>
      <c r="E2769" s="49">
        <v>0</v>
      </c>
    </row>
    <row r="2770" spans="1:5" x14ac:dyDescent="0.2">
      <c r="A2770" s="2" t="s">
        <v>2903</v>
      </c>
      <c r="B2770" s="52">
        <v>13</v>
      </c>
      <c r="C2770" s="52">
        <v>9</v>
      </c>
      <c r="D2770" s="52">
        <v>4</v>
      </c>
      <c r="E2770" s="49">
        <v>0</v>
      </c>
    </row>
    <row r="2771" spans="1:5" x14ac:dyDescent="0.2">
      <c r="A2771" s="2" t="s">
        <v>2904</v>
      </c>
      <c r="B2771" s="52">
        <v>5</v>
      </c>
      <c r="C2771" s="2"/>
      <c r="D2771" s="52">
        <v>5</v>
      </c>
      <c r="E2771" s="49">
        <v>0</v>
      </c>
    </row>
    <row r="2772" spans="1:5" x14ac:dyDescent="0.2">
      <c r="A2772" s="2" t="s">
        <v>2905</v>
      </c>
      <c r="B2772" s="52">
        <v>70</v>
      </c>
      <c r="C2772" s="52">
        <v>44</v>
      </c>
      <c r="D2772" s="52">
        <v>26</v>
      </c>
      <c r="E2772" s="49">
        <v>0</v>
      </c>
    </row>
    <row r="2773" spans="1:5" x14ac:dyDescent="0.2">
      <c r="A2773" s="2" t="s">
        <v>2906</v>
      </c>
      <c r="B2773" s="52">
        <v>7</v>
      </c>
      <c r="C2773" s="52">
        <v>4</v>
      </c>
      <c r="D2773" s="52">
        <v>3</v>
      </c>
      <c r="E2773" s="49">
        <v>0</v>
      </c>
    </row>
    <row r="2774" spans="1:5" x14ac:dyDescent="0.2">
      <c r="A2774" s="2" t="s">
        <v>2907</v>
      </c>
      <c r="B2774" s="52">
        <v>11</v>
      </c>
      <c r="C2774" s="52">
        <v>2</v>
      </c>
      <c r="D2774" s="52">
        <v>9</v>
      </c>
      <c r="E2774" s="49">
        <v>0</v>
      </c>
    </row>
    <row r="2775" spans="1:5" x14ac:dyDescent="0.2">
      <c r="A2775" s="2" t="s">
        <v>2908</v>
      </c>
      <c r="B2775" s="52">
        <v>2</v>
      </c>
      <c r="C2775" s="52">
        <v>1</v>
      </c>
      <c r="D2775" s="52">
        <v>1</v>
      </c>
      <c r="E2775" s="49">
        <v>0</v>
      </c>
    </row>
    <row r="2776" spans="1:5" x14ac:dyDescent="0.2">
      <c r="A2776" s="2" t="s">
        <v>2909</v>
      </c>
      <c r="B2776" s="52">
        <v>2</v>
      </c>
      <c r="C2776" s="52">
        <v>1</v>
      </c>
      <c r="D2776" s="52">
        <v>1</v>
      </c>
      <c r="E2776" s="49">
        <v>0</v>
      </c>
    </row>
    <row r="2777" spans="1:5" x14ac:dyDescent="0.2">
      <c r="A2777" s="2" t="s">
        <v>2910</v>
      </c>
      <c r="B2777" s="52">
        <v>3</v>
      </c>
      <c r="C2777" s="52">
        <v>2</v>
      </c>
      <c r="D2777" s="52">
        <v>1</v>
      </c>
      <c r="E2777" s="49">
        <v>0</v>
      </c>
    </row>
    <row r="2778" spans="1:5" x14ac:dyDescent="0.2">
      <c r="A2778" s="2" t="s">
        <v>2911</v>
      </c>
      <c r="B2778" s="52">
        <v>9</v>
      </c>
      <c r="C2778" s="52">
        <v>4</v>
      </c>
      <c r="D2778" s="52">
        <v>5</v>
      </c>
      <c r="E2778" s="49">
        <v>0</v>
      </c>
    </row>
    <row r="2779" spans="1:5" x14ac:dyDescent="0.2">
      <c r="A2779" s="2" t="s">
        <v>2912</v>
      </c>
      <c r="B2779" s="52">
        <v>18</v>
      </c>
      <c r="C2779" s="52">
        <v>9</v>
      </c>
      <c r="D2779" s="52">
        <v>9</v>
      </c>
      <c r="E2779" s="49">
        <v>0</v>
      </c>
    </row>
    <row r="2780" spans="1:5" x14ac:dyDescent="0.2">
      <c r="A2780" s="2" t="s">
        <v>2913</v>
      </c>
      <c r="B2780" s="52">
        <v>1</v>
      </c>
      <c r="C2780" s="52">
        <v>1</v>
      </c>
      <c r="D2780" s="2"/>
      <c r="E2780" s="49">
        <v>0</v>
      </c>
    </row>
    <row r="2781" spans="1:5" x14ac:dyDescent="0.2">
      <c r="A2781" s="2" t="s">
        <v>2987</v>
      </c>
      <c r="B2781" s="52">
        <v>1</v>
      </c>
      <c r="C2781" s="52">
        <v>1</v>
      </c>
      <c r="D2781" s="2"/>
      <c r="E2781" s="49">
        <v>0</v>
      </c>
    </row>
    <row r="2782" spans="1:5" x14ac:dyDescent="0.2">
      <c r="A2782" s="2" t="s">
        <v>2914</v>
      </c>
      <c r="B2782" s="52">
        <v>14</v>
      </c>
      <c r="C2782" s="52">
        <v>8</v>
      </c>
      <c r="D2782" s="52">
        <v>6</v>
      </c>
      <c r="E2782" s="49">
        <v>0</v>
      </c>
    </row>
    <row r="2783" spans="1:5" x14ac:dyDescent="0.2">
      <c r="A2783" s="2" t="s">
        <v>2915</v>
      </c>
      <c r="B2783" s="52">
        <v>196</v>
      </c>
      <c r="C2783" s="52">
        <v>100</v>
      </c>
      <c r="D2783" s="52">
        <v>96</v>
      </c>
      <c r="E2783" s="49">
        <v>0</v>
      </c>
    </row>
    <row r="2784" spans="1:5" x14ac:dyDescent="0.2">
      <c r="A2784" s="2" t="s">
        <v>2916</v>
      </c>
      <c r="B2784" s="52">
        <v>35</v>
      </c>
      <c r="C2784" s="52">
        <v>14</v>
      </c>
      <c r="D2784" s="52">
        <v>21</v>
      </c>
      <c r="E2784" s="49">
        <v>0</v>
      </c>
    </row>
    <row r="2785" spans="1:5" x14ac:dyDescent="0.2">
      <c r="A2785" s="2" t="s">
        <v>2917</v>
      </c>
      <c r="B2785" s="52">
        <v>56</v>
      </c>
      <c r="C2785" s="52">
        <v>29</v>
      </c>
      <c r="D2785" s="52">
        <v>27</v>
      </c>
      <c r="E2785" s="49">
        <v>0</v>
      </c>
    </row>
    <row r="2786" spans="1:5" x14ac:dyDescent="0.2">
      <c r="A2786" s="2" t="s">
        <v>2918</v>
      </c>
      <c r="B2786" s="52">
        <v>17</v>
      </c>
      <c r="C2786" s="52">
        <v>6</v>
      </c>
      <c r="D2786" s="52">
        <v>11</v>
      </c>
      <c r="E2786" s="49">
        <v>0</v>
      </c>
    </row>
    <row r="2787" spans="1:5" x14ac:dyDescent="0.2">
      <c r="A2787" s="2" t="s">
        <v>2919</v>
      </c>
      <c r="B2787" s="52">
        <v>210</v>
      </c>
      <c r="C2787" s="52">
        <v>91</v>
      </c>
      <c r="D2787" s="52">
        <v>119</v>
      </c>
      <c r="E2787" s="49">
        <v>0</v>
      </c>
    </row>
    <row r="2788" spans="1:5" x14ac:dyDescent="0.2">
      <c r="A2788" s="2" t="s">
        <v>2920</v>
      </c>
      <c r="B2788" s="52">
        <v>46</v>
      </c>
      <c r="C2788" s="52">
        <v>11</v>
      </c>
      <c r="D2788" s="52">
        <v>35</v>
      </c>
      <c r="E2788" s="49">
        <v>0</v>
      </c>
    </row>
    <row r="2789" spans="1:5" x14ac:dyDescent="0.2">
      <c r="A2789" s="2" t="s">
        <v>2921</v>
      </c>
      <c r="B2789" s="52">
        <v>783</v>
      </c>
      <c r="C2789" s="52">
        <v>408</v>
      </c>
      <c r="D2789" s="52">
        <v>375</v>
      </c>
      <c r="E2789" s="49">
        <v>0</v>
      </c>
    </row>
    <row r="2790" spans="1:5" x14ac:dyDescent="0.2">
      <c r="A2790" s="2" t="s">
        <v>2922</v>
      </c>
      <c r="B2790" s="52">
        <v>159</v>
      </c>
      <c r="C2790" s="52">
        <v>66</v>
      </c>
      <c r="D2790" s="52">
        <v>93</v>
      </c>
      <c r="E2790" s="49">
        <v>0</v>
      </c>
    </row>
    <row r="2791" spans="1:5" x14ac:dyDescent="0.2">
      <c r="A2791" s="2" t="s">
        <v>2923</v>
      </c>
      <c r="B2791" s="52">
        <v>155</v>
      </c>
      <c r="C2791" s="52">
        <v>96</v>
      </c>
      <c r="D2791" s="52">
        <v>59</v>
      </c>
      <c r="E2791" s="49">
        <v>0</v>
      </c>
    </row>
    <row r="2792" spans="1:5" x14ac:dyDescent="0.2">
      <c r="A2792" s="2" t="s">
        <v>2924</v>
      </c>
      <c r="B2792" s="52">
        <v>80</v>
      </c>
      <c r="C2792" s="52">
        <v>39</v>
      </c>
      <c r="D2792" s="52">
        <v>41</v>
      </c>
      <c r="E2792" s="49">
        <v>0</v>
      </c>
    </row>
    <row r="2793" spans="1:5" x14ac:dyDescent="0.2">
      <c r="A2793" s="2" t="s">
        <v>2925</v>
      </c>
      <c r="B2793" s="52">
        <v>387</v>
      </c>
      <c r="C2793" s="52">
        <v>201</v>
      </c>
      <c r="D2793" s="52">
        <v>186</v>
      </c>
      <c r="E2793" s="49">
        <v>0</v>
      </c>
    </row>
    <row r="2794" spans="1:5" x14ac:dyDescent="0.2">
      <c r="A2794" s="2" t="s">
        <v>2926</v>
      </c>
      <c r="B2794" s="52">
        <v>45</v>
      </c>
      <c r="C2794" s="52">
        <v>11</v>
      </c>
      <c r="D2794" s="52">
        <v>34</v>
      </c>
      <c r="E2794" s="49">
        <v>0</v>
      </c>
    </row>
    <row r="2795" spans="1:5" x14ac:dyDescent="0.2">
      <c r="A2795" s="2" t="s">
        <v>2927</v>
      </c>
      <c r="B2795" s="52">
        <v>301</v>
      </c>
      <c r="C2795" s="52">
        <v>160</v>
      </c>
      <c r="D2795" s="52">
        <v>141</v>
      </c>
      <c r="E2795" s="49">
        <v>0</v>
      </c>
    </row>
    <row r="2796" spans="1:5" x14ac:dyDescent="0.2">
      <c r="A2796" s="2" t="s">
        <v>2928</v>
      </c>
      <c r="B2796" s="52">
        <v>88</v>
      </c>
      <c r="C2796" s="52">
        <v>34</v>
      </c>
      <c r="D2796" s="52">
        <v>54</v>
      </c>
      <c r="E2796" s="49">
        <v>0</v>
      </c>
    </row>
    <row r="2797" spans="1:5" x14ac:dyDescent="0.2">
      <c r="A2797" s="2" t="s">
        <v>2929</v>
      </c>
      <c r="B2797" s="52">
        <v>10</v>
      </c>
      <c r="C2797" s="52">
        <v>6</v>
      </c>
      <c r="D2797" s="52">
        <v>4</v>
      </c>
      <c r="E2797" s="49">
        <v>0</v>
      </c>
    </row>
    <row r="2798" spans="1:5" x14ac:dyDescent="0.2">
      <c r="A2798" s="2" t="s">
        <v>2930</v>
      </c>
      <c r="B2798" s="52">
        <v>7</v>
      </c>
      <c r="C2798" s="52">
        <v>5</v>
      </c>
      <c r="D2798" s="52">
        <v>2</v>
      </c>
      <c r="E2798" s="49">
        <v>0</v>
      </c>
    </row>
    <row r="2799" spans="1:5" x14ac:dyDescent="0.2">
      <c r="A2799" s="2" t="s">
        <v>2931</v>
      </c>
      <c r="B2799" s="52">
        <v>527</v>
      </c>
      <c r="C2799" s="52">
        <v>266</v>
      </c>
      <c r="D2799" s="52">
        <v>261</v>
      </c>
      <c r="E2799" s="49">
        <v>0</v>
      </c>
    </row>
    <row r="2800" spans="1:5" x14ac:dyDescent="0.2">
      <c r="A2800" s="2" t="s">
        <v>2932</v>
      </c>
      <c r="B2800" s="52">
        <v>102</v>
      </c>
      <c r="C2800" s="52">
        <v>35</v>
      </c>
      <c r="D2800" s="52">
        <v>67</v>
      </c>
      <c r="E2800" s="49">
        <v>0</v>
      </c>
    </row>
    <row r="2801" spans="1:5" x14ac:dyDescent="0.2">
      <c r="A2801" s="2" t="s">
        <v>2933</v>
      </c>
      <c r="B2801" s="52">
        <v>245</v>
      </c>
      <c r="C2801" s="52">
        <v>128</v>
      </c>
      <c r="D2801" s="52">
        <v>117</v>
      </c>
      <c r="E2801" s="49">
        <v>0</v>
      </c>
    </row>
    <row r="2802" spans="1:5" x14ac:dyDescent="0.2">
      <c r="A2802" s="2" t="s">
        <v>2934</v>
      </c>
      <c r="B2802" s="52">
        <v>118</v>
      </c>
      <c r="C2802" s="52">
        <v>45</v>
      </c>
      <c r="D2802" s="52">
        <v>73</v>
      </c>
      <c r="E2802" s="49">
        <v>0</v>
      </c>
    </row>
    <row r="2803" spans="1:5" x14ac:dyDescent="0.2">
      <c r="A2803" s="2" t="s">
        <v>2935</v>
      </c>
      <c r="B2803" s="52">
        <v>167</v>
      </c>
      <c r="C2803" s="52">
        <v>84</v>
      </c>
      <c r="D2803" s="52">
        <v>83</v>
      </c>
      <c r="E2803" s="49">
        <v>0</v>
      </c>
    </row>
    <row r="2804" spans="1:5" x14ac:dyDescent="0.2">
      <c r="A2804" s="2" t="s">
        <v>2936</v>
      </c>
      <c r="B2804" s="52">
        <v>27</v>
      </c>
      <c r="C2804" s="52">
        <v>10</v>
      </c>
      <c r="D2804" s="52">
        <v>17</v>
      </c>
      <c r="E2804" s="49">
        <v>0</v>
      </c>
    </row>
    <row r="2805" spans="1:5" x14ac:dyDescent="0.2">
      <c r="A2805" s="2" t="s">
        <v>2937</v>
      </c>
      <c r="B2805" s="52">
        <v>13</v>
      </c>
      <c r="C2805" s="52">
        <v>9</v>
      </c>
      <c r="D2805" s="52">
        <v>4</v>
      </c>
      <c r="E2805" s="49">
        <v>0</v>
      </c>
    </row>
    <row r="2806" spans="1:5" x14ac:dyDescent="0.2">
      <c r="A2806" s="2" t="s">
        <v>2938</v>
      </c>
      <c r="B2806" s="52">
        <v>77</v>
      </c>
      <c r="C2806" s="52">
        <v>45</v>
      </c>
      <c r="D2806" s="52">
        <v>32</v>
      </c>
      <c r="E2806" s="49">
        <v>0</v>
      </c>
    </row>
    <row r="2807" spans="1:5" x14ac:dyDescent="0.2">
      <c r="A2807" s="2" t="s">
        <v>2939</v>
      </c>
      <c r="B2807" s="52">
        <v>18</v>
      </c>
      <c r="C2807" s="52">
        <v>6</v>
      </c>
      <c r="D2807" s="52">
        <v>12</v>
      </c>
      <c r="E2807" s="49">
        <v>0</v>
      </c>
    </row>
    <row r="2808" spans="1:5" x14ac:dyDescent="0.2">
      <c r="A2808" s="2" t="s">
        <v>2940</v>
      </c>
      <c r="B2808" s="52">
        <v>5</v>
      </c>
      <c r="C2808" s="52">
        <v>3</v>
      </c>
      <c r="D2808" s="52">
        <v>2</v>
      </c>
      <c r="E2808" s="49">
        <v>0</v>
      </c>
    </row>
    <row r="2809" spans="1:5" x14ac:dyDescent="0.2">
      <c r="A2809" s="2" t="s">
        <v>2941</v>
      </c>
      <c r="B2809" s="52">
        <v>9</v>
      </c>
      <c r="C2809" s="52">
        <v>4</v>
      </c>
      <c r="D2809" s="52">
        <v>5</v>
      </c>
      <c r="E2809" s="49">
        <v>0</v>
      </c>
    </row>
    <row r="2810" spans="1:5" x14ac:dyDescent="0.2">
      <c r="A2810" s="2" t="s">
        <v>2942</v>
      </c>
      <c r="B2810" s="52">
        <v>196</v>
      </c>
      <c r="C2810" s="52">
        <v>100</v>
      </c>
      <c r="D2810" s="52">
        <v>96</v>
      </c>
      <c r="E2810" s="49">
        <v>0</v>
      </c>
    </row>
    <row r="2811" spans="1:5" x14ac:dyDescent="0.2">
      <c r="A2811" s="2" t="s">
        <v>2943</v>
      </c>
      <c r="B2811" s="52">
        <v>56</v>
      </c>
      <c r="C2811" s="52">
        <v>29</v>
      </c>
      <c r="D2811" s="52">
        <v>27</v>
      </c>
      <c r="E2811" s="49">
        <v>0</v>
      </c>
    </row>
    <row r="2812" spans="1:5" x14ac:dyDescent="0.2">
      <c r="A2812" s="2" t="s">
        <v>2944</v>
      </c>
      <c r="B2812" s="52">
        <v>210</v>
      </c>
      <c r="C2812" s="52">
        <v>91</v>
      </c>
      <c r="D2812" s="52">
        <v>119</v>
      </c>
      <c r="E2812" s="49">
        <v>0</v>
      </c>
    </row>
    <row r="2813" spans="1:5" x14ac:dyDescent="0.2">
      <c r="A2813" s="2" t="s">
        <v>2945</v>
      </c>
      <c r="B2813" s="52">
        <v>783</v>
      </c>
      <c r="C2813" s="52">
        <v>408</v>
      </c>
      <c r="D2813" s="52">
        <v>375</v>
      </c>
      <c r="E2813" s="49">
        <v>0</v>
      </c>
    </row>
    <row r="2814" spans="1:5" x14ac:dyDescent="0.2">
      <c r="A2814" s="2" t="s">
        <v>2946</v>
      </c>
      <c r="B2814" s="52">
        <v>155</v>
      </c>
      <c r="C2814" s="52">
        <v>96</v>
      </c>
      <c r="D2814" s="52">
        <v>59</v>
      </c>
      <c r="E2814" s="49">
        <v>0</v>
      </c>
    </row>
    <row r="2815" spans="1:5" x14ac:dyDescent="0.2">
      <c r="A2815" s="2" t="s">
        <v>2947</v>
      </c>
      <c r="B2815" s="52">
        <v>387</v>
      </c>
      <c r="C2815" s="52">
        <v>201</v>
      </c>
      <c r="D2815" s="52">
        <v>186</v>
      </c>
      <c r="E2815" s="49">
        <v>0</v>
      </c>
    </row>
    <row r="2816" spans="1:5" x14ac:dyDescent="0.2">
      <c r="A2816" s="2" t="s">
        <v>2948</v>
      </c>
      <c r="B2816" s="52">
        <v>301</v>
      </c>
      <c r="C2816" s="52">
        <v>160</v>
      </c>
      <c r="D2816" s="52">
        <v>141</v>
      </c>
      <c r="E2816" s="49">
        <v>0</v>
      </c>
    </row>
    <row r="2817" spans="1:5" x14ac:dyDescent="0.2">
      <c r="A2817" s="2" t="s">
        <v>2949</v>
      </c>
      <c r="B2817" s="52">
        <v>10</v>
      </c>
      <c r="C2817" s="52">
        <v>6</v>
      </c>
      <c r="D2817" s="52">
        <v>4</v>
      </c>
      <c r="E2817" s="49">
        <v>0</v>
      </c>
    </row>
    <row r="2818" spans="1:5" x14ac:dyDescent="0.2">
      <c r="A2818" s="2" t="s">
        <v>2950</v>
      </c>
      <c r="B2818" s="52">
        <v>527</v>
      </c>
      <c r="C2818" s="52">
        <v>266</v>
      </c>
      <c r="D2818" s="52">
        <v>261</v>
      </c>
      <c r="E2818" s="49">
        <v>0</v>
      </c>
    </row>
    <row r="2819" spans="1:5" x14ac:dyDescent="0.2">
      <c r="A2819" s="2" t="s">
        <v>2951</v>
      </c>
      <c r="B2819" s="52">
        <v>245</v>
      </c>
      <c r="C2819" s="52">
        <v>128</v>
      </c>
      <c r="D2819" s="52">
        <v>117</v>
      </c>
      <c r="E2819" s="49">
        <v>0</v>
      </c>
    </row>
    <row r="2820" spans="1:5" x14ac:dyDescent="0.2">
      <c r="A2820" s="2" t="s">
        <v>2952</v>
      </c>
      <c r="B2820" s="52">
        <v>167</v>
      </c>
      <c r="C2820" s="52">
        <v>84</v>
      </c>
      <c r="D2820" s="52">
        <v>83</v>
      </c>
      <c r="E2820" s="49">
        <v>0</v>
      </c>
    </row>
    <row r="2821" spans="1:5" x14ac:dyDescent="0.2">
      <c r="A2821" s="2" t="s">
        <v>2953</v>
      </c>
      <c r="B2821" s="52">
        <v>77</v>
      </c>
      <c r="C2821" s="52">
        <v>45</v>
      </c>
      <c r="D2821" s="52">
        <v>32</v>
      </c>
      <c r="E2821" s="49">
        <v>0</v>
      </c>
    </row>
    <row r="2822" spans="1:5" x14ac:dyDescent="0.2">
      <c r="A2822" s="2" t="s">
        <v>2954</v>
      </c>
      <c r="B2822" s="52">
        <v>5</v>
      </c>
      <c r="C2822" s="52">
        <v>3</v>
      </c>
      <c r="D2822" s="52">
        <v>2</v>
      </c>
      <c r="E2822" s="49">
        <v>0</v>
      </c>
    </row>
    <row r="2823" spans="1:5" x14ac:dyDescent="0.2">
      <c r="A2823" s="2" t="s">
        <v>2955</v>
      </c>
      <c r="B2823" s="52">
        <v>18</v>
      </c>
      <c r="C2823" s="52">
        <v>9</v>
      </c>
      <c r="D2823" s="52">
        <v>9</v>
      </c>
      <c r="E2823" s="49">
        <v>0</v>
      </c>
    </row>
    <row r="2824" spans="1:5" x14ac:dyDescent="0.2">
      <c r="A2824" s="2" t="s">
        <v>2956</v>
      </c>
      <c r="B2824" s="52">
        <v>1</v>
      </c>
      <c r="C2824" s="52">
        <v>1</v>
      </c>
      <c r="D2824" s="2"/>
      <c r="E2824" s="49">
        <v>0</v>
      </c>
    </row>
    <row r="2825" spans="1:5" x14ac:dyDescent="0.2">
      <c r="A2825" s="2" t="s">
        <v>2988</v>
      </c>
      <c r="B2825" s="52">
        <v>1</v>
      </c>
      <c r="C2825" s="52">
        <v>1</v>
      </c>
      <c r="D2825" s="2"/>
      <c r="E2825" s="49">
        <v>0</v>
      </c>
    </row>
    <row r="2826" spans="1:5" x14ac:dyDescent="0.2">
      <c r="A2826" s="2" t="s">
        <v>2957</v>
      </c>
      <c r="B2826" s="52">
        <v>14</v>
      </c>
      <c r="C2826" s="52">
        <v>8</v>
      </c>
      <c r="D2826" s="52">
        <v>6</v>
      </c>
      <c r="E2826" s="49">
        <v>0</v>
      </c>
    </row>
    <row r="2827" spans="1:5" x14ac:dyDescent="0.2">
      <c r="A2827" s="2" t="s">
        <v>2958</v>
      </c>
      <c r="B2827" s="52">
        <v>230</v>
      </c>
      <c r="C2827" s="52">
        <v>114</v>
      </c>
      <c r="D2827" s="52">
        <v>116</v>
      </c>
      <c r="E2827" s="49">
        <v>0</v>
      </c>
    </row>
    <row r="2828" spans="1:5" x14ac:dyDescent="0.2">
      <c r="A2828" s="2" t="s">
        <v>2959</v>
      </c>
      <c r="B2828" s="52">
        <v>72</v>
      </c>
      <c r="C2828" s="52">
        <v>35</v>
      </c>
      <c r="D2828" s="52">
        <v>37</v>
      </c>
      <c r="E2828" s="49">
        <v>0</v>
      </c>
    </row>
    <row r="2829" spans="1:5" x14ac:dyDescent="0.2">
      <c r="A2829" s="2" t="s">
        <v>2960</v>
      </c>
      <c r="B2829" s="52">
        <v>254</v>
      </c>
      <c r="C2829" s="52">
        <v>101</v>
      </c>
      <c r="D2829" s="52">
        <v>153</v>
      </c>
      <c r="E2829" s="49">
        <v>0</v>
      </c>
    </row>
    <row r="2830" spans="1:5" x14ac:dyDescent="0.2">
      <c r="A2830" s="2" t="s">
        <v>2961</v>
      </c>
      <c r="B2830" s="52">
        <v>922</v>
      </c>
      <c r="C2830" s="52">
        <v>467</v>
      </c>
      <c r="D2830" s="52">
        <v>455</v>
      </c>
      <c r="E2830" s="49">
        <v>0</v>
      </c>
    </row>
    <row r="2831" spans="1:5" x14ac:dyDescent="0.2">
      <c r="A2831" s="2" t="s">
        <v>2962</v>
      </c>
      <c r="B2831" s="52">
        <v>232</v>
      </c>
      <c r="C2831" s="52">
        <v>134</v>
      </c>
      <c r="D2831" s="52">
        <v>98</v>
      </c>
      <c r="E2831" s="49">
        <v>0</v>
      </c>
    </row>
    <row r="2832" spans="1:5" x14ac:dyDescent="0.2">
      <c r="A2832" s="2" t="s">
        <v>2963</v>
      </c>
      <c r="B2832" s="52">
        <v>427</v>
      </c>
      <c r="C2832" s="52">
        <v>211</v>
      </c>
      <c r="D2832" s="52">
        <v>216</v>
      </c>
      <c r="E2832" s="49">
        <v>0</v>
      </c>
    </row>
    <row r="2833" spans="1:5" x14ac:dyDescent="0.2">
      <c r="A2833" s="2" t="s">
        <v>2964</v>
      </c>
      <c r="B2833" s="52">
        <v>382</v>
      </c>
      <c r="C2833" s="52">
        <v>192</v>
      </c>
      <c r="D2833" s="52">
        <v>190</v>
      </c>
      <c r="E2833" s="49">
        <v>0</v>
      </c>
    </row>
    <row r="2834" spans="1:5" x14ac:dyDescent="0.2">
      <c r="A2834" s="2" t="s">
        <v>2965</v>
      </c>
      <c r="B2834" s="52">
        <v>17</v>
      </c>
      <c r="C2834" s="52">
        <v>11</v>
      </c>
      <c r="D2834" s="52">
        <v>6</v>
      </c>
      <c r="E2834" s="49">
        <v>0</v>
      </c>
    </row>
    <row r="2835" spans="1:5" x14ac:dyDescent="0.2">
      <c r="A2835" s="2" t="s">
        <v>2966</v>
      </c>
      <c r="B2835" s="52">
        <v>620</v>
      </c>
      <c r="C2835" s="52">
        <v>297</v>
      </c>
      <c r="D2835" s="52">
        <v>323</v>
      </c>
      <c r="E2835" s="49">
        <v>0</v>
      </c>
    </row>
    <row r="2836" spans="1:5" x14ac:dyDescent="0.2">
      <c r="A2836" s="2" t="s">
        <v>2967</v>
      </c>
      <c r="B2836" s="52">
        <v>353</v>
      </c>
      <c r="C2836" s="52">
        <v>166</v>
      </c>
      <c r="D2836" s="52">
        <v>187</v>
      </c>
      <c r="E2836" s="49">
        <v>0</v>
      </c>
    </row>
    <row r="2837" spans="1:5" x14ac:dyDescent="0.2">
      <c r="A2837" s="2" t="s">
        <v>2968</v>
      </c>
      <c r="B2837" s="52">
        <v>194</v>
      </c>
      <c r="C2837" s="52">
        <v>94</v>
      </c>
      <c r="D2837" s="52">
        <v>100</v>
      </c>
      <c r="E2837" s="49">
        <v>0</v>
      </c>
    </row>
    <row r="2838" spans="1:5" x14ac:dyDescent="0.2">
      <c r="A2838" s="2" t="s">
        <v>2969</v>
      </c>
      <c r="B2838" s="52">
        <v>13</v>
      </c>
      <c r="C2838" s="52">
        <v>9</v>
      </c>
      <c r="D2838" s="52">
        <v>4</v>
      </c>
      <c r="E2838" s="49">
        <v>0</v>
      </c>
    </row>
    <row r="2839" spans="1:5" x14ac:dyDescent="0.2">
      <c r="A2839" s="2" t="s">
        <v>2970</v>
      </c>
      <c r="B2839" s="52">
        <v>94</v>
      </c>
      <c r="C2839" s="52">
        <v>51</v>
      </c>
      <c r="D2839" s="52">
        <v>43</v>
      </c>
      <c r="E2839" s="49">
        <v>0</v>
      </c>
    </row>
    <row r="2840" spans="1:5" x14ac:dyDescent="0.2">
      <c r="A2840" s="2" t="s">
        <v>2971</v>
      </c>
      <c r="B2840" s="52">
        <v>14</v>
      </c>
      <c r="C2840" s="52">
        <v>7</v>
      </c>
      <c r="D2840" s="52">
        <v>7</v>
      </c>
      <c r="E2840" s="49">
        <v>0</v>
      </c>
    </row>
    <row r="2841" spans="1:5" x14ac:dyDescent="0.2">
      <c r="A2841" s="2" t="s">
        <v>2972</v>
      </c>
      <c r="B2841" s="52">
        <v>79</v>
      </c>
      <c r="C2841" s="52">
        <v>37</v>
      </c>
      <c r="D2841" s="52">
        <v>42</v>
      </c>
      <c r="E2841" s="49">
        <v>0</v>
      </c>
    </row>
    <row r="2842" spans="1:5" x14ac:dyDescent="0.2">
      <c r="A2842" s="2" t="s">
        <v>2973</v>
      </c>
      <c r="B2842" s="52">
        <v>2691</v>
      </c>
      <c r="C2842" s="52">
        <v>1405</v>
      </c>
      <c r="D2842" s="52">
        <v>1286</v>
      </c>
      <c r="E2842" s="49">
        <v>0</v>
      </c>
    </row>
    <row r="2843" spans="1:5" x14ac:dyDescent="0.2">
      <c r="A2843" s="2" t="s">
        <v>2974</v>
      </c>
      <c r="B2843" s="52">
        <v>382</v>
      </c>
      <c r="C2843" s="52">
        <v>189</v>
      </c>
      <c r="D2843" s="52">
        <v>193</v>
      </c>
      <c r="E2843" s="49">
        <v>0</v>
      </c>
    </row>
    <row r="2844" spans="1:5" x14ac:dyDescent="0.2">
      <c r="A2844" s="2" t="s">
        <v>2975</v>
      </c>
      <c r="B2844" s="52">
        <v>410</v>
      </c>
      <c r="C2844" s="52">
        <v>124</v>
      </c>
      <c r="D2844" s="52">
        <v>286</v>
      </c>
      <c r="E2844" s="49">
        <v>0</v>
      </c>
    </row>
    <row r="2845" spans="1:5" x14ac:dyDescent="0.2">
      <c r="A2845" s="2" t="s">
        <v>2976</v>
      </c>
      <c r="B2845" s="52">
        <v>174</v>
      </c>
      <c r="C2845" s="52">
        <v>68</v>
      </c>
      <c r="D2845" s="52">
        <v>106</v>
      </c>
      <c r="E2845" s="49">
        <v>0</v>
      </c>
    </row>
    <row r="2846" spans="1:5" x14ac:dyDescent="0.2">
      <c r="A2846" s="2" t="s">
        <v>2977</v>
      </c>
      <c r="B2846" s="52">
        <v>2933</v>
      </c>
      <c r="C2846" s="52">
        <v>1503</v>
      </c>
      <c r="D2846" s="52">
        <v>1430</v>
      </c>
      <c r="E2846" s="49">
        <v>0</v>
      </c>
    </row>
    <row r="2847" spans="1:5" x14ac:dyDescent="0.2">
      <c r="A2847" s="2" t="s">
        <v>2978</v>
      </c>
      <c r="B2847" s="52">
        <v>778</v>
      </c>
      <c r="C2847" s="52">
        <v>308</v>
      </c>
      <c r="D2847" s="52">
        <v>470</v>
      </c>
      <c r="E2847" s="49">
        <v>0</v>
      </c>
    </row>
    <row r="2848" spans="1:5" x14ac:dyDescent="0.2">
      <c r="A2848" s="2" t="s">
        <v>2979</v>
      </c>
      <c r="B2848" s="52">
        <v>2933</v>
      </c>
      <c r="C2848" s="52">
        <v>1503</v>
      </c>
      <c r="D2848" s="52">
        <v>1430</v>
      </c>
      <c r="E2848" s="49">
        <v>0</v>
      </c>
    </row>
    <row r="2849" spans="1:5" x14ac:dyDescent="0.2">
      <c r="A2849" s="2" t="s">
        <v>2980</v>
      </c>
      <c r="B2849" s="52">
        <v>3613</v>
      </c>
      <c r="C2849" s="52">
        <v>1766</v>
      </c>
      <c r="D2849" s="52">
        <v>1847</v>
      </c>
      <c r="E2849" s="49">
        <v>0</v>
      </c>
    </row>
    <row r="2850" spans="1:5" x14ac:dyDescent="0.2">
      <c r="A2850" s="2" t="s">
        <v>512</v>
      </c>
      <c r="B2850" s="51" t="s">
        <v>535</v>
      </c>
      <c r="C2850" s="51" t="s">
        <v>536</v>
      </c>
      <c r="D2850" s="51" t="s">
        <v>537</v>
      </c>
      <c r="E2850" s="49">
        <v>0</v>
      </c>
    </row>
    <row r="2851" spans="1:5" x14ac:dyDescent="0.2">
      <c r="A2851" s="2" t="s">
        <v>2993</v>
      </c>
      <c r="B2851" s="52">
        <v>19</v>
      </c>
      <c r="C2851" s="52">
        <v>8</v>
      </c>
      <c r="D2851" s="52">
        <v>11</v>
      </c>
      <c r="E2851" s="49">
        <v>0</v>
      </c>
    </row>
    <row r="2852" spans="1:5" x14ac:dyDescent="0.2">
      <c r="A2852" s="2" t="s">
        <v>2994</v>
      </c>
      <c r="B2852" s="52">
        <v>731</v>
      </c>
      <c r="C2852" s="52">
        <v>367</v>
      </c>
      <c r="D2852" s="52">
        <v>364</v>
      </c>
      <c r="E2852" s="49">
        <v>0</v>
      </c>
    </row>
    <row r="2853" spans="1:5" x14ac:dyDescent="0.2">
      <c r="A2853" s="2" t="s">
        <v>2995</v>
      </c>
      <c r="B2853" s="52">
        <v>60</v>
      </c>
      <c r="C2853" s="52">
        <v>27</v>
      </c>
      <c r="D2853" s="52">
        <v>33</v>
      </c>
      <c r="E2853" s="49">
        <v>0</v>
      </c>
    </row>
    <row r="2854" spans="1:5" x14ac:dyDescent="0.2">
      <c r="A2854" s="2" t="s">
        <v>2996</v>
      </c>
      <c r="B2854" s="52">
        <v>101</v>
      </c>
      <c r="C2854" s="52">
        <v>23</v>
      </c>
      <c r="D2854" s="52">
        <v>78</v>
      </c>
      <c r="E2854" s="49">
        <v>0</v>
      </c>
    </row>
    <row r="2855" spans="1:5" x14ac:dyDescent="0.2">
      <c r="A2855" s="2" t="s">
        <v>2997</v>
      </c>
      <c r="B2855" s="52">
        <v>44</v>
      </c>
      <c r="C2855" s="52">
        <v>12</v>
      </c>
      <c r="D2855" s="52">
        <v>32</v>
      </c>
      <c r="E2855" s="49">
        <v>0</v>
      </c>
    </row>
    <row r="2856" spans="1:5" x14ac:dyDescent="0.2">
      <c r="A2856" s="2" t="s">
        <v>2998</v>
      </c>
      <c r="B2856" s="52">
        <v>31</v>
      </c>
      <c r="C2856" s="52">
        <v>14</v>
      </c>
      <c r="D2856" s="52">
        <v>17</v>
      </c>
      <c r="E2856" s="49">
        <v>0</v>
      </c>
    </row>
    <row r="2857" spans="1:5" x14ac:dyDescent="0.2">
      <c r="A2857" s="2" t="s">
        <v>2999</v>
      </c>
      <c r="B2857" s="52">
        <v>636</v>
      </c>
      <c r="C2857" s="52">
        <v>349</v>
      </c>
      <c r="D2857" s="52">
        <v>287</v>
      </c>
      <c r="E2857" s="49">
        <v>0</v>
      </c>
    </row>
    <row r="2858" spans="1:5" x14ac:dyDescent="0.2">
      <c r="A2858" s="2" t="s">
        <v>3000</v>
      </c>
      <c r="B2858" s="52">
        <v>120</v>
      </c>
      <c r="C2858" s="52">
        <v>57</v>
      </c>
      <c r="D2858" s="52">
        <v>63</v>
      </c>
      <c r="E2858" s="49">
        <v>0</v>
      </c>
    </row>
    <row r="2859" spans="1:5" x14ac:dyDescent="0.2">
      <c r="A2859" s="2" t="s">
        <v>3001</v>
      </c>
      <c r="B2859" s="52">
        <v>178</v>
      </c>
      <c r="C2859" s="52">
        <v>67</v>
      </c>
      <c r="D2859" s="52">
        <v>111</v>
      </c>
      <c r="E2859" s="49">
        <v>0</v>
      </c>
    </row>
    <row r="2860" spans="1:5" x14ac:dyDescent="0.2">
      <c r="A2860" s="2" t="s">
        <v>3002</v>
      </c>
      <c r="B2860" s="52">
        <v>48</v>
      </c>
      <c r="C2860" s="52">
        <v>23</v>
      </c>
      <c r="D2860" s="52">
        <v>25</v>
      </c>
      <c r="E2860" s="49">
        <v>0</v>
      </c>
    </row>
    <row r="2861" spans="1:5" x14ac:dyDescent="0.2">
      <c r="A2861" s="2" t="s">
        <v>3003</v>
      </c>
      <c r="B2861" s="52">
        <v>23</v>
      </c>
      <c r="C2861" s="52">
        <v>13</v>
      </c>
      <c r="D2861" s="52">
        <v>10</v>
      </c>
      <c r="E2861" s="49">
        <v>0</v>
      </c>
    </row>
    <row r="2862" spans="1:5" x14ac:dyDescent="0.2">
      <c r="A2862" s="2" t="s">
        <v>3004</v>
      </c>
      <c r="B2862" s="52">
        <v>34</v>
      </c>
      <c r="C2862" s="52">
        <v>13</v>
      </c>
      <c r="D2862" s="52">
        <v>21</v>
      </c>
      <c r="E2862" s="49">
        <v>0</v>
      </c>
    </row>
    <row r="2863" spans="1:5" x14ac:dyDescent="0.2">
      <c r="A2863" s="2" t="s">
        <v>3005</v>
      </c>
      <c r="B2863" s="52">
        <v>1440</v>
      </c>
      <c r="C2863" s="52">
        <v>741</v>
      </c>
      <c r="D2863" s="52">
        <v>699</v>
      </c>
      <c r="E2863" s="49">
        <v>0</v>
      </c>
    </row>
    <row r="2864" spans="1:5" x14ac:dyDescent="0.2">
      <c r="A2864" s="2" t="s">
        <v>3006</v>
      </c>
      <c r="B2864" s="52">
        <v>148</v>
      </c>
      <c r="C2864" s="52">
        <v>72</v>
      </c>
      <c r="D2864" s="52">
        <v>76</v>
      </c>
      <c r="E2864" s="49">
        <v>0</v>
      </c>
    </row>
    <row r="2865" spans="1:5" x14ac:dyDescent="0.2">
      <c r="A2865" s="2" t="s">
        <v>3007</v>
      </c>
      <c r="B2865" s="52">
        <v>125</v>
      </c>
      <c r="C2865" s="52">
        <v>32</v>
      </c>
      <c r="D2865" s="52">
        <v>93</v>
      </c>
      <c r="E2865" s="49">
        <v>0</v>
      </c>
    </row>
    <row r="2866" spans="1:5" x14ac:dyDescent="0.2">
      <c r="A2866" s="2" t="s">
        <v>3008</v>
      </c>
      <c r="B2866" s="52">
        <v>89</v>
      </c>
      <c r="C2866" s="52">
        <v>40</v>
      </c>
      <c r="D2866" s="52">
        <v>49</v>
      </c>
      <c r="E2866" s="49">
        <v>0</v>
      </c>
    </row>
    <row r="2867" spans="1:5" x14ac:dyDescent="0.2">
      <c r="A2867" s="2" t="s">
        <v>3009</v>
      </c>
      <c r="B2867" s="52">
        <v>791</v>
      </c>
      <c r="C2867" s="52">
        <v>386</v>
      </c>
      <c r="D2867" s="52">
        <v>405</v>
      </c>
      <c r="E2867" s="49">
        <v>0</v>
      </c>
    </row>
    <row r="2868" spans="1:5" x14ac:dyDescent="0.2">
      <c r="A2868" s="2" t="s">
        <v>3010</v>
      </c>
      <c r="B2868" s="52">
        <v>159</v>
      </c>
      <c r="C2868" s="52">
        <v>50</v>
      </c>
      <c r="D2868" s="52">
        <v>109</v>
      </c>
      <c r="E2868" s="49">
        <v>0</v>
      </c>
    </row>
    <row r="2869" spans="1:5" x14ac:dyDescent="0.2">
      <c r="A2869" s="2" t="s">
        <v>3011</v>
      </c>
      <c r="B2869" s="52">
        <v>714</v>
      </c>
      <c r="C2869" s="52">
        <v>385</v>
      </c>
      <c r="D2869" s="52">
        <v>329</v>
      </c>
      <c r="E2869" s="49">
        <v>0</v>
      </c>
    </row>
    <row r="2870" spans="1:5" x14ac:dyDescent="0.2">
      <c r="A2870" s="2" t="s">
        <v>3012</v>
      </c>
      <c r="B2870" s="52">
        <v>293</v>
      </c>
      <c r="C2870" s="52">
        <v>120</v>
      </c>
      <c r="D2870" s="52">
        <v>173</v>
      </c>
      <c r="E2870" s="49">
        <v>0</v>
      </c>
    </row>
    <row r="2871" spans="1:5" x14ac:dyDescent="0.2">
      <c r="A2871" s="2" t="s">
        <v>3013</v>
      </c>
      <c r="B2871" s="52">
        <v>23</v>
      </c>
      <c r="C2871" s="52">
        <v>13</v>
      </c>
      <c r="D2871" s="52">
        <v>10</v>
      </c>
      <c r="E2871" s="49">
        <v>0</v>
      </c>
    </row>
    <row r="2872" spans="1:5" x14ac:dyDescent="0.2">
      <c r="A2872" s="2" t="s">
        <v>3014</v>
      </c>
      <c r="B2872" s="52">
        <v>1553</v>
      </c>
      <c r="C2872" s="52">
        <v>789</v>
      </c>
      <c r="D2872" s="52">
        <v>764</v>
      </c>
      <c r="E2872" s="49">
        <v>0</v>
      </c>
    </row>
    <row r="2873" spans="1:5" x14ac:dyDescent="0.2">
      <c r="A2873" s="2" t="s">
        <v>3015</v>
      </c>
      <c r="B2873" s="52">
        <v>270</v>
      </c>
      <c r="C2873" s="52">
        <v>104</v>
      </c>
      <c r="D2873" s="52">
        <v>166</v>
      </c>
      <c r="E2873" s="49">
        <v>0</v>
      </c>
    </row>
    <row r="2874" spans="1:5" x14ac:dyDescent="0.2">
      <c r="A2874" s="2" t="s">
        <v>3016</v>
      </c>
      <c r="B2874" s="52">
        <v>791</v>
      </c>
      <c r="C2874" s="52">
        <v>386</v>
      </c>
      <c r="D2874" s="52">
        <v>405</v>
      </c>
      <c r="E2874" s="49">
        <v>0</v>
      </c>
    </row>
    <row r="2875" spans="1:5" x14ac:dyDescent="0.2">
      <c r="A2875" s="2" t="s">
        <v>3017</v>
      </c>
      <c r="B2875" s="52">
        <v>714</v>
      </c>
      <c r="C2875" s="52">
        <v>385</v>
      </c>
      <c r="D2875" s="52">
        <v>329</v>
      </c>
      <c r="E2875" s="49">
        <v>0</v>
      </c>
    </row>
    <row r="2876" spans="1:5" x14ac:dyDescent="0.2">
      <c r="A2876" s="2" t="s">
        <v>3018</v>
      </c>
      <c r="B2876" s="52">
        <v>1553</v>
      </c>
      <c r="C2876" s="52">
        <v>789</v>
      </c>
      <c r="D2876" s="52">
        <v>764</v>
      </c>
      <c r="E2876" s="49">
        <v>0</v>
      </c>
    </row>
    <row r="2877" spans="1:5" x14ac:dyDescent="0.2">
      <c r="A2877" s="2" t="s">
        <v>3019</v>
      </c>
      <c r="B2877" s="52">
        <v>933</v>
      </c>
      <c r="C2877" s="52">
        <v>429</v>
      </c>
      <c r="D2877" s="52">
        <v>504</v>
      </c>
      <c r="E2877" s="49">
        <v>0</v>
      </c>
    </row>
    <row r="2878" spans="1:5" x14ac:dyDescent="0.2">
      <c r="A2878" s="2" t="s">
        <v>3020</v>
      </c>
      <c r="B2878" s="52">
        <v>986</v>
      </c>
      <c r="C2878" s="52">
        <v>498</v>
      </c>
      <c r="D2878" s="52">
        <v>488</v>
      </c>
      <c r="E2878" s="49">
        <v>0</v>
      </c>
    </row>
    <row r="2879" spans="1:5" x14ac:dyDescent="0.2">
      <c r="A2879" s="2" t="s">
        <v>3021</v>
      </c>
      <c r="B2879" s="52">
        <v>23</v>
      </c>
      <c r="C2879" s="52">
        <v>13</v>
      </c>
      <c r="D2879" s="52">
        <v>10</v>
      </c>
      <c r="E2879" s="49">
        <v>0</v>
      </c>
    </row>
    <row r="2880" spans="1:5" x14ac:dyDescent="0.2">
      <c r="A2880" s="2" t="s">
        <v>3022</v>
      </c>
      <c r="B2880" s="52">
        <v>1787</v>
      </c>
      <c r="C2880" s="52">
        <v>880</v>
      </c>
      <c r="D2880" s="52">
        <v>907</v>
      </c>
      <c r="E2880" s="49">
        <v>0</v>
      </c>
    </row>
    <row r="2881" spans="1:5" x14ac:dyDescent="0.2">
      <c r="A2881" s="2" t="s">
        <v>3023</v>
      </c>
      <c r="B2881" s="52">
        <v>10</v>
      </c>
      <c r="C2881" s="52">
        <v>6</v>
      </c>
      <c r="D2881" s="52">
        <v>4</v>
      </c>
      <c r="E2881" s="49">
        <v>0</v>
      </c>
    </row>
    <row r="2882" spans="1:5" x14ac:dyDescent="0.2">
      <c r="A2882" s="2" t="s">
        <v>3024</v>
      </c>
      <c r="B2882" s="52">
        <v>1</v>
      </c>
      <c r="C2882" s="52">
        <v>1</v>
      </c>
      <c r="D2882" s="2"/>
      <c r="E2882" s="49">
        <v>0</v>
      </c>
    </row>
    <row r="2883" spans="1:5" x14ac:dyDescent="0.2">
      <c r="A2883" s="2" t="s">
        <v>3025</v>
      </c>
      <c r="B2883" s="52">
        <v>12</v>
      </c>
      <c r="C2883" s="52">
        <v>6</v>
      </c>
      <c r="D2883" s="52">
        <v>6</v>
      </c>
      <c r="E2883" s="49">
        <v>0</v>
      </c>
    </row>
    <row r="2884" spans="1:5" x14ac:dyDescent="0.2">
      <c r="A2884" s="2" t="s">
        <v>3026</v>
      </c>
      <c r="B2884" s="52">
        <v>3</v>
      </c>
      <c r="C2884" s="52">
        <v>1</v>
      </c>
      <c r="D2884" s="52">
        <v>2</v>
      </c>
      <c r="E2884" s="49">
        <v>0</v>
      </c>
    </row>
    <row r="2885" spans="1:5" x14ac:dyDescent="0.2">
      <c r="A2885" s="2" t="s">
        <v>3027</v>
      </c>
      <c r="B2885" s="52">
        <v>189</v>
      </c>
      <c r="C2885" s="52">
        <v>94</v>
      </c>
      <c r="D2885" s="52">
        <v>95</v>
      </c>
      <c r="E2885" s="49">
        <v>0</v>
      </c>
    </row>
    <row r="2886" spans="1:5" x14ac:dyDescent="0.2">
      <c r="A2886" s="2" t="s">
        <v>3028</v>
      </c>
      <c r="B2886" s="52">
        <v>16</v>
      </c>
      <c r="C2886" s="52">
        <v>4</v>
      </c>
      <c r="D2886" s="52">
        <v>12</v>
      </c>
      <c r="E2886" s="49">
        <v>0</v>
      </c>
    </row>
    <row r="2887" spans="1:5" x14ac:dyDescent="0.2">
      <c r="A2887" s="2" t="s">
        <v>3029</v>
      </c>
      <c r="B2887" s="52">
        <v>17</v>
      </c>
      <c r="C2887" s="52">
        <v>7</v>
      </c>
      <c r="D2887" s="52">
        <v>10</v>
      </c>
      <c r="E2887" s="49">
        <v>0</v>
      </c>
    </row>
    <row r="2888" spans="1:5" x14ac:dyDescent="0.2">
      <c r="A2888" s="2" t="s">
        <v>3030</v>
      </c>
      <c r="B2888" s="52">
        <v>11</v>
      </c>
      <c r="C2888" s="52">
        <v>4</v>
      </c>
      <c r="D2888" s="52">
        <v>7</v>
      </c>
      <c r="E2888" s="49">
        <v>0</v>
      </c>
    </row>
    <row r="2889" spans="1:5" x14ac:dyDescent="0.2">
      <c r="A2889" s="2" t="s">
        <v>3031</v>
      </c>
      <c r="B2889" s="52">
        <v>5</v>
      </c>
      <c r="C2889" s="52">
        <v>2</v>
      </c>
      <c r="D2889" s="52">
        <v>3</v>
      </c>
      <c r="E2889" s="49">
        <v>0</v>
      </c>
    </row>
    <row r="2890" spans="1:5" x14ac:dyDescent="0.2">
      <c r="A2890" s="2" t="s">
        <v>3032</v>
      </c>
      <c r="B2890" s="52">
        <v>50</v>
      </c>
      <c r="C2890" s="52">
        <v>26</v>
      </c>
      <c r="D2890" s="52">
        <v>24</v>
      </c>
      <c r="E2890" s="49">
        <v>0</v>
      </c>
    </row>
    <row r="2891" spans="1:5" x14ac:dyDescent="0.2">
      <c r="A2891" s="2" t="s">
        <v>3033</v>
      </c>
      <c r="B2891" s="52">
        <v>16</v>
      </c>
      <c r="C2891" s="52">
        <v>6</v>
      </c>
      <c r="D2891" s="52">
        <v>10</v>
      </c>
      <c r="E2891" s="49">
        <v>0</v>
      </c>
    </row>
    <row r="2892" spans="1:5" x14ac:dyDescent="0.2">
      <c r="A2892" s="2" t="s">
        <v>3034</v>
      </c>
      <c r="B2892" s="52">
        <v>3</v>
      </c>
      <c r="C2892" s="2"/>
      <c r="D2892" s="52">
        <v>3</v>
      </c>
      <c r="E2892" s="49">
        <v>0</v>
      </c>
    </row>
    <row r="2893" spans="1:5" x14ac:dyDescent="0.2">
      <c r="A2893" s="2" t="s">
        <v>3035</v>
      </c>
      <c r="B2893" s="52">
        <v>4</v>
      </c>
      <c r="C2893" s="52">
        <v>2</v>
      </c>
      <c r="D2893" s="52">
        <v>2</v>
      </c>
      <c r="E2893" s="49">
        <v>0</v>
      </c>
    </row>
    <row r="2894" spans="1:5" x14ac:dyDescent="0.2">
      <c r="A2894" s="2" t="s">
        <v>3036</v>
      </c>
      <c r="B2894" s="52">
        <v>193</v>
      </c>
      <c r="C2894" s="52">
        <v>89</v>
      </c>
      <c r="D2894" s="52">
        <v>104</v>
      </c>
      <c r="E2894" s="49">
        <v>0</v>
      </c>
    </row>
    <row r="2895" spans="1:5" x14ac:dyDescent="0.2">
      <c r="A2895" s="2" t="s">
        <v>3037</v>
      </c>
      <c r="B2895" s="52">
        <v>18</v>
      </c>
      <c r="C2895" s="52">
        <v>10</v>
      </c>
      <c r="D2895" s="52">
        <v>8</v>
      </c>
      <c r="E2895" s="49">
        <v>0</v>
      </c>
    </row>
    <row r="2896" spans="1:5" x14ac:dyDescent="0.2">
      <c r="A2896" s="2" t="s">
        <v>3038</v>
      </c>
      <c r="B2896" s="52">
        <v>31</v>
      </c>
      <c r="C2896" s="52">
        <v>4</v>
      </c>
      <c r="D2896" s="52">
        <v>27</v>
      </c>
      <c r="E2896" s="49">
        <v>0</v>
      </c>
    </row>
    <row r="2897" spans="1:5" x14ac:dyDescent="0.2">
      <c r="A2897" s="2" t="s">
        <v>3039</v>
      </c>
      <c r="B2897" s="52">
        <v>17</v>
      </c>
      <c r="C2897" s="52">
        <v>4</v>
      </c>
      <c r="D2897" s="52">
        <v>13</v>
      </c>
      <c r="E2897" s="49">
        <v>0</v>
      </c>
    </row>
    <row r="2898" spans="1:5" x14ac:dyDescent="0.2">
      <c r="A2898" s="2" t="s">
        <v>3040</v>
      </c>
      <c r="B2898" s="52">
        <v>16</v>
      </c>
      <c r="C2898" s="52">
        <v>6</v>
      </c>
      <c r="D2898" s="52">
        <v>10</v>
      </c>
      <c r="E2898" s="49">
        <v>0</v>
      </c>
    </row>
    <row r="2899" spans="1:5" x14ac:dyDescent="0.2">
      <c r="A2899" s="2" t="s">
        <v>3041</v>
      </c>
      <c r="B2899" s="52">
        <v>769</v>
      </c>
      <c r="C2899" s="52">
        <v>397</v>
      </c>
      <c r="D2899" s="52">
        <v>372</v>
      </c>
      <c r="E2899" s="49">
        <v>0</v>
      </c>
    </row>
    <row r="2900" spans="1:5" x14ac:dyDescent="0.2">
      <c r="A2900" s="2" t="s">
        <v>3042</v>
      </c>
      <c r="B2900" s="52">
        <v>102</v>
      </c>
      <c r="C2900" s="52">
        <v>51</v>
      </c>
      <c r="D2900" s="52">
        <v>51</v>
      </c>
      <c r="E2900" s="49">
        <v>0</v>
      </c>
    </row>
    <row r="2901" spans="1:5" x14ac:dyDescent="0.2">
      <c r="A2901" s="2" t="s">
        <v>3043</v>
      </c>
      <c r="B2901" s="52">
        <v>57</v>
      </c>
      <c r="C2901" s="52">
        <v>16</v>
      </c>
      <c r="D2901" s="52">
        <v>41</v>
      </c>
      <c r="E2901" s="49">
        <v>0</v>
      </c>
    </row>
    <row r="2902" spans="1:5" x14ac:dyDescent="0.2">
      <c r="A2902" s="2" t="s">
        <v>3044</v>
      </c>
      <c r="B2902" s="52">
        <v>37</v>
      </c>
      <c r="C2902" s="52">
        <v>20</v>
      </c>
      <c r="D2902" s="52">
        <v>17</v>
      </c>
      <c r="E2902" s="49">
        <v>0</v>
      </c>
    </row>
    <row r="2903" spans="1:5" x14ac:dyDescent="0.2">
      <c r="A2903" s="2" t="s">
        <v>3045</v>
      </c>
      <c r="B2903" s="52">
        <v>8</v>
      </c>
      <c r="C2903" s="52">
        <v>5</v>
      </c>
      <c r="D2903" s="52">
        <v>3</v>
      </c>
      <c r="E2903" s="49">
        <v>0</v>
      </c>
    </row>
    <row r="2904" spans="1:5" x14ac:dyDescent="0.2">
      <c r="A2904" s="2" t="s">
        <v>3046</v>
      </c>
      <c r="B2904" s="52">
        <v>132</v>
      </c>
      <c r="C2904" s="52">
        <v>80</v>
      </c>
      <c r="D2904" s="52">
        <v>52</v>
      </c>
      <c r="E2904" s="49">
        <v>0</v>
      </c>
    </row>
    <row r="2905" spans="1:5" x14ac:dyDescent="0.2">
      <c r="A2905" s="2" t="s">
        <v>3047</v>
      </c>
      <c r="B2905" s="52">
        <v>14</v>
      </c>
      <c r="C2905" s="52">
        <v>10</v>
      </c>
      <c r="D2905" s="52">
        <v>4</v>
      </c>
      <c r="E2905" s="49">
        <v>0</v>
      </c>
    </row>
    <row r="2906" spans="1:5" x14ac:dyDescent="0.2">
      <c r="A2906" s="2" t="s">
        <v>3048</v>
      </c>
      <c r="B2906" s="52">
        <v>64</v>
      </c>
      <c r="C2906" s="52">
        <v>28</v>
      </c>
      <c r="D2906" s="52">
        <v>36</v>
      </c>
      <c r="E2906" s="49">
        <v>0</v>
      </c>
    </row>
    <row r="2907" spans="1:5" x14ac:dyDescent="0.2">
      <c r="A2907" s="2" t="s">
        <v>3049</v>
      </c>
      <c r="B2907" s="52">
        <v>11</v>
      </c>
      <c r="C2907" s="52">
        <v>8</v>
      </c>
      <c r="D2907" s="52">
        <v>3</v>
      </c>
      <c r="E2907" s="49">
        <v>0</v>
      </c>
    </row>
    <row r="2908" spans="1:5" x14ac:dyDescent="0.2">
      <c r="A2908" s="2" t="s">
        <v>3050</v>
      </c>
      <c r="B2908" s="52">
        <v>9</v>
      </c>
      <c r="C2908" s="52">
        <v>6</v>
      </c>
      <c r="D2908" s="52">
        <v>3</v>
      </c>
      <c r="E2908" s="49">
        <v>0</v>
      </c>
    </row>
    <row r="2909" spans="1:5" x14ac:dyDescent="0.2">
      <c r="A2909" s="2" t="s">
        <v>3051</v>
      </c>
      <c r="B2909" s="52">
        <v>369</v>
      </c>
      <c r="C2909" s="52">
        <v>187</v>
      </c>
      <c r="D2909" s="52">
        <v>182</v>
      </c>
      <c r="E2909" s="49">
        <v>0</v>
      </c>
    </row>
    <row r="2910" spans="1:5" x14ac:dyDescent="0.2">
      <c r="A2910" s="2" t="s">
        <v>3052</v>
      </c>
      <c r="B2910" s="52">
        <v>14</v>
      </c>
      <c r="C2910" s="52">
        <v>8</v>
      </c>
      <c r="D2910" s="52">
        <v>6</v>
      </c>
      <c r="E2910" s="49">
        <v>0</v>
      </c>
    </row>
    <row r="2911" spans="1:5" x14ac:dyDescent="0.2">
      <c r="A2911" s="2" t="s">
        <v>3053</v>
      </c>
      <c r="B2911" s="52">
        <v>28</v>
      </c>
      <c r="C2911" s="52">
        <v>4</v>
      </c>
      <c r="D2911" s="52">
        <v>24</v>
      </c>
      <c r="E2911" s="49">
        <v>0</v>
      </c>
    </row>
    <row r="2912" spans="1:5" x14ac:dyDescent="0.2">
      <c r="A2912" s="2" t="s">
        <v>3054</v>
      </c>
      <c r="B2912" s="52">
        <v>23</v>
      </c>
      <c r="C2912" s="52">
        <v>11</v>
      </c>
      <c r="D2912" s="52">
        <v>12</v>
      </c>
      <c r="E2912" s="49">
        <v>0</v>
      </c>
    </row>
    <row r="2913" spans="1:5" x14ac:dyDescent="0.2">
      <c r="A2913" s="2" t="s">
        <v>3055</v>
      </c>
      <c r="B2913" s="52">
        <v>14</v>
      </c>
      <c r="C2913" s="52">
        <v>4</v>
      </c>
      <c r="D2913" s="52">
        <v>10</v>
      </c>
      <c r="E2913" s="49">
        <v>0</v>
      </c>
    </row>
    <row r="2914" spans="1:5" x14ac:dyDescent="0.2">
      <c r="A2914" s="2" t="s">
        <v>3056</v>
      </c>
      <c r="B2914" s="52">
        <v>270</v>
      </c>
      <c r="C2914" s="52">
        <v>146</v>
      </c>
      <c r="D2914" s="52">
        <v>124</v>
      </c>
      <c r="E2914" s="49">
        <v>0</v>
      </c>
    </row>
    <row r="2915" spans="1:5" x14ac:dyDescent="0.2">
      <c r="A2915" s="2" t="s">
        <v>3057</v>
      </c>
      <c r="B2915" s="52">
        <v>27</v>
      </c>
      <c r="C2915" s="52">
        <v>19</v>
      </c>
      <c r="D2915" s="52">
        <v>8</v>
      </c>
      <c r="E2915" s="49">
        <v>0</v>
      </c>
    </row>
    <row r="2916" spans="1:5" x14ac:dyDescent="0.2">
      <c r="A2916" s="2" t="s">
        <v>3058</v>
      </c>
      <c r="B2916" s="52">
        <v>57</v>
      </c>
      <c r="C2916" s="52">
        <v>14</v>
      </c>
      <c r="D2916" s="52">
        <v>43</v>
      </c>
      <c r="E2916" s="49">
        <v>0</v>
      </c>
    </row>
    <row r="2917" spans="1:5" x14ac:dyDescent="0.2">
      <c r="A2917" s="2" t="s">
        <v>3059</v>
      </c>
      <c r="B2917" s="52">
        <v>16</v>
      </c>
      <c r="C2917" s="52">
        <v>5</v>
      </c>
      <c r="D2917" s="52">
        <v>11</v>
      </c>
      <c r="E2917" s="49">
        <v>0</v>
      </c>
    </row>
    <row r="2918" spans="1:5" x14ac:dyDescent="0.2">
      <c r="A2918" s="2" t="s">
        <v>3060</v>
      </c>
      <c r="B2918" s="52">
        <v>8</v>
      </c>
      <c r="C2918" s="52">
        <v>4</v>
      </c>
      <c r="D2918" s="52">
        <v>4</v>
      </c>
      <c r="E2918" s="49">
        <v>0</v>
      </c>
    </row>
    <row r="2919" spans="1:5" x14ac:dyDescent="0.2">
      <c r="A2919" s="2" t="s">
        <v>3061</v>
      </c>
      <c r="B2919" s="52">
        <v>7</v>
      </c>
      <c r="C2919" s="52">
        <v>5</v>
      </c>
      <c r="D2919" s="52">
        <v>2</v>
      </c>
      <c r="E2919" s="49">
        <v>0</v>
      </c>
    </row>
    <row r="2920" spans="1:5" x14ac:dyDescent="0.2">
      <c r="A2920" s="2" t="s">
        <v>3062</v>
      </c>
      <c r="B2920" s="52">
        <v>10</v>
      </c>
      <c r="C2920" s="52">
        <v>4</v>
      </c>
      <c r="D2920" s="52">
        <v>6</v>
      </c>
      <c r="E2920" s="49">
        <v>0</v>
      </c>
    </row>
    <row r="2921" spans="1:5" x14ac:dyDescent="0.2">
      <c r="A2921" s="2" t="s">
        <v>3063</v>
      </c>
      <c r="B2921" s="52">
        <v>510</v>
      </c>
      <c r="C2921" s="52">
        <v>266</v>
      </c>
      <c r="D2921" s="52">
        <v>244</v>
      </c>
      <c r="E2921" s="49">
        <v>0</v>
      </c>
    </row>
    <row r="2922" spans="1:5" x14ac:dyDescent="0.2">
      <c r="A2922" s="2" t="s">
        <v>3064</v>
      </c>
      <c r="B2922" s="52">
        <v>42</v>
      </c>
      <c r="C2922" s="52">
        <v>17</v>
      </c>
      <c r="D2922" s="52">
        <v>25</v>
      </c>
      <c r="E2922" s="49">
        <v>0</v>
      </c>
    </row>
    <row r="2923" spans="1:5" x14ac:dyDescent="0.2">
      <c r="A2923" s="2" t="s">
        <v>3065</v>
      </c>
      <c r="B2923" s="52">
        <v>54</v>
      </c>
      <c r="C2923" s="52">
        <v>13</v>
      </c>
      <c r="D2923" s="52">
        <v>41</v>
      </c>
      <c r="E2923" s="49">
        <v>0</v>
      </c>
    </row>
    <row r="2924" spans="1:5" x14ac:dyDescent="0.2">
      <c r="A2924" s="2" t="s">
        <v>3066</v>
      </c>
      <c r="B2924" s="52">
        <v>24</v>
      </c>
      <c r="C2924" s="52">
        <v>8</v>
      </c>
      <c r="D2924" s="52">
        <v>16</v>
      </c>
      <c r="E2924" s="49">
        <v>0</v>
      </c>
    </row>
    <row r="2925" spans="1:5" x14ac:dyDescent="0.2">
      <c r="A2925" s="2" t="s">
        <v>3067</v>
      </c>
      <c r="B2925" s="52">
        <v>6</v>
      </c>
      <c r="C2925" s="52">
        <v>3</v>
      </c>
      <c r="D2925" s="52">
        <v>3</v>
      </c>
      <c r="E2925" s="49">
        <v>0</v>
      </c>
    </row>
    <row r="2926" spans="1:5" x14ac:dyDescent="0.2">
      <c r="A2926" s="2" t="s">
        <v>3068</v>
      </c>
      <c r="B2926" s="52">
        <v>227</v>
      </c>
      <c r="C2926" s="52">
        <v>118</v>
      </c>
      <c r="D2926" s="52">
        <v>109</v>
      </c>
      <c r="E2926" s="49">
        <v>0</v>
      </c>
    </row>
    <row r="2927" spans="1:5" x14ac:dyDescent="0.2">
      <c r="A2927" s="2" t="s">
        <v>3069</v>
      </c>
      <c r="B2927" s="52">
        <v>82</v>
      </c>
      <c r="C2927" s="52">
        <v>31</v>
      </c>
      <c r="D2927" s="52">
        <v>51</v>
      </c>
      <c r="E2927" s="49">
        <v>0</v>
      </c>
    </row>
    <row r="2928" spans="1:5" x14ac:dyDescent="0.2">
      <c r="A2928" s="2" t="s">
        <v>3070</v>
      </c>
      <c r="B2928" s="52">
        <v>27</v>
      </c>
      <c r="C2928" s="52">
        <v>6</v>
      </c>
      <c r="D2928" s="52">
        <v>21</v>
      </c>
      <c r="E2928" s="49">
        <v>0</v>
      </c>
    </row>
    <row r="2929" spans="1:5" x14ac:dyDescent="0.2">
      <c r="A2929" s="2" t="s">
        <v>3071</v>
      </c>
      <c r="B2929" s="52">
        <v>20</v>
      </c>
      <c r="C2929" s="52">
        <v>9</v>
      </c>
      <c r="D2929" s="52">
        <v>11</v>
      </c>
      <c r="E2929" s="49">
        <v>0</v>
      </c>
    </row>
    <row r="2930" spans="1:5" x14ac:dyDescent="0.2">
      <c r="A2930" s="2" t="s">
        <v>3072</v>
      </c>
      <c r="B2930" s="52">
        <v>1</v>
      </c>
      <c r="C2930" s="2"/>
      <c r="D2930" s="52">
        <v>1</v>
      </c>
      <c r="E2930" s="49">
        <v>0</v>
      </c>
    </row>
    <row r="2931" spans="1:5" x14ac:dyDescent="0.2">
      <c r="A2931" s="2" t="s">
        <v>3073</v>
      </c>
      <c r="B2931" s="52">
        <v>148</v>
      </c>
      <c r="C2931" s="52">
        <v>78</v>
      </c>
      <c r="D2931" s="52">
        <v>70</v>
      </c>
      <c r="E2931" s="49">
        <v>0</v>
      </c>
    </row>
    <row r="2932" spans="1:5" x14ac:dyDescent="0.2">
      <c r="A2932" s="2" t="s">
        <v>3074</v>
      </c>
      <c r="B2932" s="52">
        <v>13</v>
      </c>
      <c r="C2932" s="52">
        <v>7</v>
      </c>
      <c r="D2932" s="52">
        <v>6</v>
      </c>
      <c r="E2932" s="49">
        <v>0</v>
      </c>
    </row>
    <row r="2933" spans="1:5" x14ac:dyDescent="0.2">
      <c r="A2933" s="2" t="s">
        <v>3075</v>
      </c>
      <c r="B2933" s="52">
        <v>14</v>
      </c>
      <c r="C2933" s="52">
        <v>3</v>
      </c>
      <c r="D2933" s="52">
        <v>11</v>
      </c>
      <c r="E2933" s="49">
        <v>0</v>
      </c>
    </row>
    <row r="2934" spans="1:5" x14ac:dyDescent="0.2">
      <c r="A2934" s="2" t="s">
        <v>3076</v>
      </c>
      <c r="B2934" s="52">
        <v>14</v>
      </c>
      <c r="C2934" s="52">
        <v>5</v>
      </c>
      <c r="D2934" s="52">
        <v>9</v>
      </c>
      <c r="E2934" s="49">
        <v>0</v>
      </c>
    </row>
    <row r="2935" spans="1:5" x14ac:dyDescent="0.2">
      <c r="A2935" s="2" t="s">
        <v>3077</v>
      </c>
      <c r="B2935" s="52">
        <v>1</v>
      </c>
      <c r="C2935" s="52">
        <v>1</v>
      </c>
      <c r="D2935" s="2"/>
      <c r="E2935" s="49">
        <v>0</v>
      </c>
    </row>
    <row r="2936" spans="1:5" x14ac:dyDescent="0.2">
      <c r="A2936" s="2" t="s">
        <v>3078</v>
      </c>
      <c r="B2936" s="52">
        <v>1</v>
      </c>
      <c r="C2936" s="52">
        <v>1</v>
      </c>
      <c r="D2936" s="2"/>
      <c r="E2936" s="49">
        <v>0</v>
      </c>
    </row>
    <row r="2937" spans="1:5" x14ac:dyDescent="0.2">
      <c r="A2937" s="2" t="s">
        <v>3079</v>
      </c>
      <c r="B2937" s="52">
        <v>14</v>
      </c>
      <c r="C2937" s="52">
        <v>10</v>
      </c>
      <c r="D2937" s="52">
        <v>4</v>
      </c>
      <c r="E2937" s="49">
        <v>0</v>
      </c>
    </row>
    <row r="2938" spans="1:5" x14ac:dyDescent="0.2">
      <c r="A2938" s="2" t="s">
        <v>3080</v>
      </c>
      <c r="B2938" s="52">
        <v>1</v>
      </c>
      <c r="C2938" s="52">
        <v>1</v>
      </c>
      <c r="D2938" s="2"/>
      <c r="E2938" s="49">
        <v>0</v>
      </c>
    </row>
    <row r="2939" spans="1:5" x14ac:dyDescent="0.2">
      <c r="A2939" s="2" t="s">
        <v>3081</v>
      </c>
      <c r="B2939" s="52">
        <v>5</v>
      </c>
      <c r="C2939" s="2"/>
      <c r="D2939" s="52">
        <v>5</v>
      </c>
      <c r="E2939" s="49">
        <v>0</v>
      </c>
    </row>
    <row r="2940" spans="1:5" x14ac:dyDescent="0.2">
      <c r="A2940" s="2" t="s">
        <v>3082</v>
      </c>
      <c r="B2940" s="52">
        <v>64</v>
      </c>
      <c r="C2940" s="52">
        <v>41</v>
      </c>
      <c r="D2940" s="52">
        <v>23</v>
      </c>
      <c r="E2940" s="49">
        <v>0</v>
      </c>
    </row>
    <row r="2941" spans="1:5" x14ac:dyDescent="0.2">
      <c r="A2941" s="2" t="s">
        <v>3083</v>
      </c>
      <c r="B2941" s="52">
        <v>6</v>
      </c>
      <c r="C2941" s="52">
        <v>3</v>
      </c>
      <c r="D2941" s="52">
        <v>3</v>
      </c>
      <c r="E2941" s="49">
        <v>0</v>
      </c>
    </row>
    <row r="2942" spans="1:5" x14ac:dyDescent="0.2">
      <c r="A2942" s="2" t="s">
        <v>3084</v>
      </c>
      <c r="B2942" s="52">
        <v>9</v>
      </c>
      <c r="C2942" s="52">
        <v>2</v>
      </c>
      <c r="D2942" s="52">
        <v>7</v>
      </c>
      <c r="E2942" s="49">
        <v>0</v>
      </c>
    </row>
    <row r="2943" spans="1:5" x14ac:dyDescent="0.2">
      <c r="A2943" s="2" t="s">
        <v>3085</v>
      </c>
      <c r="B2943" s="52">
        <v>4</v>
      </c>
      <c r="C2943" s="2"/>
      <c r="D2943" s="52">
        <v>4</v>
      </c>
      <c r="E2943" s="49">
        <v>0</v>
      </c>
    </row>
    <row r="2944" spans="1:5" x14ac:dyDescent="0.2">
      <c r="A2944" s="2" t="s">
        <v>3086</v>
      </c>
      <c r="B2944" s="52">
        <v>2</v>
      </c>
      <c r="C2944" s="52">
        <v>1</v>
      </c>
      <c r="D2944" s="52">
        <v>1</v>
      </c>
      <c r="E2944" s="49">
        <v>0</v>
      </c>
    </row>
    <row r="2945" spans="1:5" x14ac:dyDescent="0.2">
      <c r="A2945" s="2" t="s">
        <v>3087</v>
      </c>
      <c r="B2945" s="52">
        <v>3</v>
      </c>
      <c r="C2945" s="52">
        <v>3</v>
      </c>
      <c r="D2945" s="2"/>
      <c r="E2945" s="49">
        <v>0</v>
      </c>
    </row>
    <row r="2946" spans="1:5" x14ac:dyDescent="0.2">
      <c r="A2946" s="2" t="s">
        <v>3088</v>
      </c>
      <c r="B2946" s="52">
        <v>9</v>
      </c>
      <c r="C2946" s="52">
        <v>4</v>
      </c>
      <c r="D2946" s="52">
        <v>5</v>
      </c>
      <c r="E2946" s="49">
        <v>0</v>
      </c>
    </row>
    <row r="2947" spans="1:5" x14ac:dyDescent="0.2">
      <c r="A2947" s="2" t="s">
        <v>3089</v>
      </c>
      <c r="B2947" s="52">
        <v>10</v>
      </c>
      <c r="C2947" s="52">
        <v>6</v>
      </c>
      <c r="D2947" s="52">
        <v>4</v>
      </c>
      <c r="E2947" s="49">
        <v>0</v>
      </c>
    </row>
    <row r="2948" spans="1:5" x14ac:dyDescent="0.2">
      <c r="A2948" s="2" t="s">
        <v>3090</v>
      </c>
      <c r="B2948" s="52">
        <v>1</v>
      </c>
      <c r="C2948" s="52">
        <v>1</v>
      </c>
      <c r="D2948" s="2"/>
      <c r="E2948" s="49">
        <v>0</v>
      </c>
    </row>
    <row r="2949" spans="1:5" x14ac:dyDescent="0.2">
      <c r="A2949" s="2" t="s">
        <v>3091</v>
      </c>
      <c r="B2949" s="52">
        <v>12</v>
      </c>
      <c r="C2949" s="52">
        <v>6</v>
      </c>
      <c r="D2949" s="52">
        <v>6</v>
      </c>
      <c r="E2949" s="49">
        <v>0</v>
      </c>
    </row>
    <row r="2950" spans="1:5" x14ac:dyDescent="0.2">
      <c r="A2950" s="2" t="s">
        <v>3092</v>
      </c>
      <c r="B2950" s="52">
        <v>202</v>
      </c>
      <c r="C2950" s="52">
        <v>98</v>
      </c>
      <c r="D2950" s="52">
        <v>104</v>
      </c>
      <c r="E2950" s="49">
        <v>0</v>
      </c>
    </row>
    <row r="2951" spans="1:5" x14ac:dyDescent="0.2">
      <c r="A2951" s="2" t="s">
        <v>3093</v>
      </c>
      <c r="B2951" s="52">
        <v>33</v>
      </c>
      <c r="C2951" s="52">
        <v>11</v>
      </c>
      <c r="D2951" s="52">
        <v>22</v>
      </c>
      <c r="E2951" s="49">
        <v>0</v>
      </c>
    </row>
    <row r="2952" spans="1:5" x14ac:dyDescent="0.2">
      <c r="A2952" s="2" t="s">
        <v>3094</v>
      </c>
      <c r="B2952" s="52">
        <v>57</v>
      </c>
      <c r="C2952" s="52">
        <v>28</v>
      </c>
      <c r="D2952" s="52">
        <v>29</v>
      </c>
      <c r="E2952" s="49">
        <v>0</v>
      </c>
    </row>
    <row r="2953" spans="1:5" x14ac:dyDescent="0.2">
      <c r="A2953" s="2" t="s">
        <v>3095</v>
      </c>
      <c r="B2953" s="52">
        <v>16</v>
      </c>
      <c r="C2953" s="52">
        <v>6</v>
      </c>
      <c r="D2953" s="52">
        <v>10</v>
      </c>
      <c r="E2953" s="49">
        <v>0</v>
      </c>
    </row>
    <row r="2954" spans="1:5" x14ac:dyDescent="0.2">
      <c r="A2954" s="2" t="s">
        <v>3096</v>
      </c>
      <c r="B2954" s="52">
        <v>214</v>
      </c>
      <c r="C2954" s="52">
        <v>95</v>
      </c>
      <c r="D2954" s="52">
        <v>119</v>
      </c>
      <c r="E2954" s="49">
        <v>0</v>
      </c>
    </row>
    <row r="2955" spans="1:5" x14ac:dyDescent="0.2">
      <c r="A2955" s="2" t="s">
        <v>3097</v>
      </c>
      <c r="B2955" s="52">
        <v>48</v>
      </c>
      <c r="C2955" s="52">
        <v>14</v>
      </c>
      <c r="D2955" s="52">
        <v>34</v>
      </c>
      <c r="E2955" s="49">
        <v>0</v>
      </c>
    </row>
    <row r="2956" spans="1:5" x14ac:dyDescent="0.2">
      <c r="A2956" s="2" t="s">
        <v>3098</v>
      </c>
      <c r="B2956" s="52">
        <v>816</v>
      </c>
      <c r="C2956" s="52">
        <v>420</v>
      </c>
      <c r="D2956" s="52">
        <v>396</v>
      </c>
      <c r="E2956" s="49">
        <v>0</v>
      </c>
    </row>
    <row r="2957" spans="1:5" x14ac:dyDescent="0.2">
      <c r="A2957" s="2" t="s">
        <v>3099</v>
      </c>
      <c r="B2957" s="52">
        <v>159</v>
      </c>
      <c r="C2957" s="52">
        <v>67</v>
      </c>
      <c r="D2957" s="52">
        <v>92</v>
      </c>
      <c r="E2957" s="49">
        <v>0</v>
      </c>
    </row>
    <row r="2958" spans="1:5" x14ac:dyDescent="0.2">
      <c r="A2958" s="2" t="s">
        <v>3100</v>
      </c>
      <c r="B2958" s="52">
        <v>151</v>
      </c>
      <c r="C2958" s="52">
        <v>93</v>
      </c>
      <c r="D2958" s="52">
        <v>58</v>
      </c>
      <c r="E2958" s="49">
        <v>0</v>
      </c>
    </row>
    <row r="2959" spans="1:5" x14ac:dyDescent="0.2">
      <c r="A2959" s="2" t="s">
        <v>3101</v>
      </c>
      <c r="B2959" s="52">
        <v>75</v>
      </c>
      <c r="C2959" s="52">
        <v>36</v>
      </c>
      <c r="D2959" s="52">
        <v>39</v>
      </c>
      <c r="E2959" s="49">
        <v>0</v>
      </c>
    </row>
    <row r="2960" spans="1:5" x14ac:dyDescent="0.2">
      <c r="A2960" s="2" t="s">
        <v>3102</v>
      </c>
      <c r="B2960" s="52">
        <v>401</v>
      </c>
      <c r="C2960" s="52">
        <v>204</v>
      </c>
      <c r="D2960" s="52">
        <v>197</v>
      </c>
      <c r="E2960" s="49">
        <v>0</v>
      </c>
    </row>
    <row r="2961" spans="1:5" x14ac:dyDescent="0.2">
      <c r="A2961" s="2" t="s">
        <v>3103</v>
      </c>
      <c r="B2961" s="52">
        <v>42</v>
      </c>
      <c r="C2961" s="52">
        <v>12</v>
      </c>
      <c r="D2961" s="52">
        <v>30</v>
      </c>
      <c r="E2961" s="49">
        <v>0</v>
      </c>
    </row>
    <row r="2962" spans="1:5" x14ac:dyDescent="0.2">
      <c r="A2962" s="2" t="s">
        <v>3104</v>
      </c>
      <c r="B2962" s="52">
        <v>300</v>
      </c>
      <c r="C2962" s="52">
        <v>155</v>
      </c>
      <c r="D2962" s="52">
        <v>145</v>
      </c>
      <c r="E2962" s="49">
        <v>0</v>
      </c>
    </row>
    <row r="2963" spans="1:5" x14ac:dyDescent="0.2">
      <c r="A2963" s="2" t="s">
        <v>3105</v>
      </c>
      <c r="B2963" s="52">
        <v>84</v>
      </c>
      <c r="C2963" s="52">
        <v>33</v>
      </c>
      <c r="D2963" s="52">
        <v>51</v>
      </c>
      <c r="E2963" s="49">
        <v>0</v>
      </c>
    </row>
    <row r="2964" spans="1:5" x14ac:dyDescent="0.2">
      <c r="A2964" s="2" t="s">
        <v>3106</v>
      </c>
      <c r="B2964" s="52">
        <v>8</v>
      </c>
      <c r="C2964" s="52">
        <v>4</v>
      </c>
      <c r="D2964" s="52">
        <v>4</v>
      </c>
      <c r="E2964" s="49">
        <v>0</v>
      </c>
    </row>
    <row r="2965" spans="1:5" x14ac:dyDescent="0.2">
      <c r="A2965" s="2" t="s">
        <v>3107</v>
      </c>
      <c r="B2965" s="52">
        <v>7</v>
      </c>
      <c r="C2965" s="52">
        <v>5</v>
      </c>
      <c r="D2965" s="52">
        <v>2</v>
      </c>
      <c r="E2965" s="49">
        <v>0</v>
      </c>
    </row>
    <row r="2966" spans="1:5" x14ac:dyDescent="0.2">
      <c r="A2966" s="2" t="s">
        <v>3108</v>
      </c>
      <c r="B2966" s="52">
        <v>543</v>
      </c>
      <c r="C2966" s="52">
        <v>278</v>
      </c>
      <c r="D2966" s="52">
        <v>265</v>
      </c>
      <c r="E2966" s="49">
        <v>0</v>
      </c>
    </row>
    <row r="2967" spans="1:5" x14ac:dyDescent="0.2">
      <c r="A2967" s="2" t="s">
        <v>3109</v>
      </c>
      <c r="B2967" s="52">
        <v>95</v>
      </c>
      <c r="C2967" s="52">
        <v>30</v>
      </c>
      <c r="D2967" s="52">
        <v>65</v>
      </c>
      <c r="E2967" s="49">
        <v>0</v>
      </c>
    </row>
    <row r="2968" spans="1:5" x14ac:dyDescent="0.2">
      <c r="A2968" s="2" t="s">
        <v>3110</v>
      </c>
      <c r="B2968" s="52">
        <v>252</v>
      </c>
      <c r="C2968" s="52">
        <v>129</v>
      </c>
      <c r="D2968" s="52">
        <v>123</v>
      </c>
      <c r="E2968" s="49">
        <v>0</v>
      </c>
    </row>
    <row r="2969" spans="1:5" x14ac:dyDescent="0.2">
      <c r="A2969" s="2" t="s">
        <v>3111</v>
      </c>
      <c r="B2969" s="52">
        <v>108</v>
      </c>
      <c r="C2969" s="52">
        <v>36</v>
      </c>
      <c r="D2969" s="52">
        <v>72</v>
      </c>
      <c r="E2969" s="49">
        <v>0</v>
      </c>
    </row>
    <row r="2970" spans="1:5" x14ac:dyDescent="0.2">
      <c r="A2970" s="2" t="s">
        <v>3112</v>
      </c>
      <c r="B2970" s="52">
        <v>163</v>
      </c>
      <c r="C2970" s="52">
        <v>83</v>
      </c>
      <c r="D2970" s="52">
        <v>80</v>
      </c>
      <c r="E2970" s="49">
        <v>0</v>
      </c>
    </row>
    <row r="2971" spans="1:5" x14ac:dyDescent="0.2">
      <c r="A2971" s="2" t="s">
        <v>3113</v>
      </c>
      <c r="B2971" s="52">
        <v>27</v>
      </c>
      <c r="C2971" s="52">
        <v>10</v>
      </c>
      <c r="D2971" s="52">
        <v>17</v>
      </c>
      <c r="E2971" s="49">
        <v>0</v>
      </c>
    </row>
    <row r="2972" spans="1:5" x14ac:dyDescent="0.2">
      <c r="A2972" s="2" t="s">
        <v>3114</v>
      </c>
      <c r="B2972" s="52">
        <v>3</v>
      </c>
      <c r="C2972" s="52">
        <v>3</v>
      </c>
      <c r="D2972" s="2"/>
      <c r="E2972" s="49">
        <v>0</v>
      </c>
    </row>
    <row r="2973" spans="1:5" x14ac:dyDescent="0.2">
      <c r="A2973" s="2" t="s">
        <v>3115</v>
      </c>
      <c r="B2973" s="52">
        <v>14</v>
      </c>
      <c r="C2973" s="52">
        <v>10</v>
      </c>
      <c r="D2973" s="52">
        <v>4</v>
      </c>
      <c r="E2973" s="49">
        <v>0</v>
      </c>
    </row>
    <row r="2974" spans="1:5" x14ac:dyDescent="0.2">
      <c r="A2974" s="2" t="s">
        <v>3116</v>
      </c>
      <c r="B2974" s="52">
        <v>73</v>
      </c>
      <c r="C2974" s="52">
        <v>41</v>
      </c>
      <c r="D2974" s="52">
        <v>32</v>
      </c>
      <c r="E2974" s="49">
        <v>0</v>
      </c>
    </row>
    <row r="2975" spans="1:5" x14ac:dyDescent="0.2">
      <c r="A2975" s="2" t="s">
        <v>3117</v>
      </c>
      <c r="B2975" s="52">
        <v>15</v>
      </c>
      <c r="C2975" s="52">
        <v>5</v>
      </c>
      <c r="D2975" s="52">
        <v>10</v>
      </c>
      <c r="E2975" s="49">
        <v>0</v>
      </c>
    </row>
    <row r="2976" spans="1:5" x14ac:dyDescent="0.2">
      <c r="A2976" s="2" t="s">
        <v>3118</v>
      </c>
      <c r="B2976" s="52">
        <v>5</v>
      </c>
      <c r="C2976" s="52">
        <v>4</v>
      </c>
      <c r="D2976" s="52">
        <v>1</v>
      </c>
      <c r="E2976" s="49">
        <v>0</v>
      </c>
    </row>
    <row r="2977" spans="1:5" x14ac:dyDescent="0.2">
      <c r="A2977" s="2" t="s">
        <v>3119</v>
      </c>
      <c r="B2977" s="52">
        <v>9</v>
      </c>
      <c r="C2977" s="52">
        <v>4</v>
      </c>
      <c r="D2977" s="52">
        <v>5</v>
      </c>
      <c r="E2977" s="49">
        <v>0</v>
      </c>
    </row>
    <row r="2978" spans="1:5" x14ac:dyDescent="0.2">
      <c r="A2978" s="2" t="s">
        <v>3120</v>
      </c>
      <c r="B2978" s="52">
        <v>202</v>
      </c>
      <c r="C2978" s="52">
        <v>98</v>
      </c>
      <c r="D2978" s="52">
        <v>104</v>
      </c>
      <c r="E2978" s="49">
        <v>0</v>
      </c>
    </row>
    <row r="2979" spans="1:5" x14ac:dyDescent="0.2">
      <c r="A2979" s="2" t="s">
        <v>3121</v>
      </c>
      <c r="B2979" s="52">
        <v>57</v>
      </c>
      <c r="C2979" s="52">
        <v>28</v>
      </c>
      <c r="D2979" s="52">
        <v>29</v>
      </c>
      <c r="E2979" s="49">
        <v>0</v>
      </c>
    </row>
    <row r="2980" spans="1:5" x14ac:dyDescent="0.2">
      <c r="A2980" s="2" t="s">
        <v>3122</v>
      </c>
      <c r="B2980" s="52">
        <v>214</v>
      </c>
      <c r="C2980" s="52">
        <v>95</v>
      </c>
      <c r="D2980" s="52">
        <v>119</v>
      </c>
      <c r="E2980" s="49">
        <v>0</v>
      </c>
    </row>
    <row r="2981" spans="1:5" x14ac:dyDescent="0.2">
      <c r="A2981" s="2" t="s">
        <v>3123</v>
      </c>
      <c r="B2981" s="52">
        <v>816</v>
      </c>
      <c r="C2981" s="52">
        <v>420</v>
      </c>
      <c r="D2981" s="52">
        <v>396</v>
      </c>
      <c r="E2981" s="49">
        <v>0</v>
      </c>
    </row>
    <row r="2982" spans="1:5" x14ac:dyDescent="0.2">
      <c r="A2982" s="2" t="s">
        <v>3124</v>
      </c>
      <c r="B2982" s="52">
        <v>151</v>
      </c>
      <c r="C2982" s="52">
        <v>93</v>
      </c>
      <c r="D2982" s="52">
        <v>58</v>
      </c>
      <c r="E2982" s="49">
        <v>0</v>
      </c>
    </row>
    <row r="2983" spans="1:5" x14ac:dyDescent="0.2">
      <c r="A2983" s="2" t="s">
        <v>3125</v>
      </c>
      <c r="B2983" s="52">
        <v>401</v>
      </c>
      <c r="C2983" s="52">
        <v>204</v>
      </c>
      <c r="D2983" s="52">
        <v>197</v>
      </c>
      <c r="E2983" s="49">
        <v>0</v>
      </c>
    </row>
    <row r="2984" spans="1:5" x14ac:dyDescent="0.2">
      <c r="A2984" s="2" t="s">
        <v>3126</v>
      </c>
      <c r="B2984" s="52">
        <v>300</v>
      </c>
      <c r="C2984" s="52">
        <v>155</v>
      </c>
      <c r="D2984" s="52">
        <v>145</v>
      </c>
      <c r="E2984" s="49">
        <v>0</v>
      </c>
    </row>
    <row r="2985" spans="1:5" x14ac:dyDescent="0.2">
      <c r="A2985" s="2" t="s">
        <v>3127</v>
      </c>
      <c r="B2985" s="52">
        <v>8</v>
      </c>
      <c r="C2985" s="52">
        <v>4</v>
      </c>
      <c r="D2985" s="52">
        <v>4</v>
      </c>
      <c r="E2985" s="49">
        <v>0</v>
      </c>
    </row>
    <row r="2986" spans="1:5" x14ac:dyDescent="0.2">
      <c r="A2986" s="2" t="s">
        <v>3128</v>
      </c>
      <c r="B2986" s="52">
        <v>543</v>
      </c>
      <c r="C2986" s="52">
        <v>278</v>
      </c>
      <c r="D2986" s="52">
        <v>265</v>
      </c>
      <c r="E2986" s="49">
        <v>0</v>
      </c>
    </row>
    <row r="2987" spans="1:5" x14ac:dyDescent="0.2">
      <c r="A2987" s="2" t="s">
        <v>3129</v>
      </c>
      <c r="B2987" s="52">
        <v>252</v>
      </c>
      <c r="C2987" s="52">
        <v>129</v>
      </c>
      <c r="D2987" s="52">
        <v>123</v>
      </c>
      <c r="E2987" s="49">
        <v>0</v>
      </c>
    </row>
    <row r="2988" spans="1:5" x14ac:dyDescent="0.2">
      <c r="A2988" s="2" t="s">
        <v>3130</v>
      </c>
      <c r="B2988" s="52">
        <v>163</v>
      </c>
      <c r="C2988" s="52">
        <v>83</v>
      </c>
      <c r="D2988" s="52">
        <v>80</v>
      </c>
      <c r="E2988" s="49">
        <v>0</v>
      </c>
    </row>
    <row r="2989" spans="1:5" x14ac:dyDescent="0.2">
      <c r="A2989" s="2" t="s">
        <v>3131</v>
      </c>
      <c r="B2989" s="52">
        <v>3</v>
      </c>
      <c r="C2989" s="52">
        <v>3</v>
      </c>
      <c r="D2989" s="2"/>
      <c r="E2989" s="49">
        <v>0</v>
      </c>
    </row>
    <row r="2990" spans="1:5" x14ac:dyDescent="0.2">
      <c r="A2990" s="2" t="s">
        <v>3132</v>
      </c>
      <c r="B2990" s="52">
        <v>73</v>
      </c>
      <c r="C2990" s="52">
        <v>41</v>
      </c>
      <c r="D2990" s="52">
        <v>32</v>
      </c>
      <c r="E2990" s="49">
        <v>0</v>
      </c>
    </row>
    <row r="2991" spans="1:5" x14ac:dyDescent="0.2">
      <c r="A2991" s="2" t="s">
        <v>3133</v>
      </c>
      <c r="B2991" s="52">
        <v>5</v>
      </c>
      <c r="C2991" s="52">
        <v>4</v>
      </c>
      <c r="D2991" s="52">
        <v>1</v>
      </c>
      <c r="E2991" s="49">
        <v>0</v>
      </c>
    </row>
    <row r="2992" spans="1:5" x14ac:dyDescent="0.2">
      <c r="A2992" s="2" t="s">
        <v>3134</v>
      </c>
      <c r="B2992" s="52">
        <v>10</v>
      </c>
      <c r="C2992" s="52">
        <v>6</v>
      </c>
      <c r="D2992" s="52">
        <v>4</v>
      </c>
      <c r="E2992" s="49">
        <v>0</v>
      </c>
    </row>
    <row r="2993" spans="1:5" x14ac:dyDescent="0.2">
      <c r="A2993" s="2" t="s">
        <v>3135</v>
      </c>
      <c r="B2993" s="52">
        <v>1</v>
      </c>
      <c r="C2993" s="52">
        <v>1</v>
      </c>
      <c r="D2993" s="2"/>
      <c r="E2993" s="49">
        <v>0</v>
      </c>
    </row>
    <row r="2994" spans="1:5" x14ac:dyDescent="0.2">
      <c r="A2994" s="2" t="s">
        <v>3136</v>
      </c>
      <c r="B2994" s="52">
        <v>12</v>
      </c>
      <c r="C2994" s="52">
        <v>6</v>
      </c>
      <c r="D2994" s="52">
        <v>6</v>
      </c>
      <c r="E2994" s="49">
        <v>0</v>
      </c>
    </row>
    <row r="2995" spans="1:5" x14ac:dyDescent="0.2">
      <c r="A2995" s="2" t="s">
        <v>3137</v>
      </c>
      <c r="B2995" s="52">
        <v>233</v>
      </c>
      <c r="C2995" s="52">
        <v>109</v>
      </c>
      <c r="D2995" s="52">
        <v>124</v>
      </c>
      <c r="E2995" s="49">
        <v>0</v>
      </c>
    </row>
    <row r="2996" spans="1:5" x14ac:dyDescent="0.2">
      <c r="A2996" s="2" t="s">
        <v>3138</v>
      </c>
      <c r="B2996" s="52">
        <v>72</v>
      </c>
      <c r="C2996" s="52">
        <v>34</v>
      </c>
      <c r="D2996" s="52">
        <v>38</v>
      </c>
      <c r="E2996" s="49">
        <v>0</v>
      </c>
    </row>
    <row r="2997" spans="1:5" x14ac:dyDescent="0.2">
      <c r="A2997" s="2" t="s">
        <v>3139</v>
      </c>
      <c r="B2997" s="52">
        <v>259</v>
      </c>
      <c r="C2997" s="52">
        <v>108</v>
      </c>
      <c r="D2997" s="52">
        <v>151</v>
      </c>
      <c r="E2997" s="49">
        <v>0</v>
      </c>
    </row>
    <row r="2998" spans="1:5" x14ac:dyDescent="0.2">
      <c r="A2998" s="2" t="s">
        <v>3140</v>
      </c>
      <c r="B2998" s="52">
        <v>954</v>
      </c>
      <c r="C2998" s="52">
        <v>478</v>
      </c>
      <c r="D2998" s="52">
        <v>476</v>
      </c>
      <c r="E2998" s="49">
        <v>0</v>
      </c>
    </row>
    <row r="2999" spans="1:5" x14ac:dyDescent="0.2">
      <c r="A2999" s="2" t="s">
        <v>3141</v>
      </c>
      <c r="B2999" s="52">
        <v>223</v>
      </c>
      <c r="C2999" s="52">
        <v>128</v>
      </c>
      <c r="D2999" s="52">
        <v>95</v>
      </c>
      <c r="E2999" s="49">
        <v>0</v>
      </c>
    </row>
    <row r="3000" spans="1:5" x14ac:dyDescent="0.2">
      <c r="A3000" s="2" t="s">
        <v>3142</v>
      </c>
      <c r="B3000" s="52">
        <v>440</v>
      </c>
      <c r="C3000" s="52">
        <v>215</v>
      </c>
      <c r="D3000" s="52">
        <v>225</v>
      </c>
      <c r="E3000" s="49">
        <v>0</v>
      </c>
    </row>
    <row r="3001" spans="1:5" x14ac:dyDescent="0.2">
      <c r="A3001" s="2" t="s">
        <v>3143</v>
      </c>
      <c r="B3001" s="52">
        <v>376</v>
      </c>
      <c r="C3001" s="52">
        <v>187</v>
      </c>
      <c r="D3001" s="52">
        <v>189</v>
      </c>
      <c r="E3001" s="49">
        <v>0</v>
      </c>
    </row>
    <row r="3002" spans="1:5" x14ac:dyDescent="0.2">
      <c r="A3002" s="2" t="s">
        <v>3144</v>
      </c>
      <c r="B3002" s="52">
        <v>15</v>
      </c>
      <c r="C3002" s="52">
        <v>9</v>
      </c>
      <c r="D3002" s="52">
        <v>6</v>
      </c>
      <c r="E3002" s="49">
        <v>0</v>
      </c>
    </row>
    <row r="3003" spans="1:5" x14ac:dyDescent="0.2">
      <c r="A3003" s="2" t="s">
        <v>3145</v>
      </c>
      <c r="B3003" s="52">
        <v>629</v>
      </c>
      <c r="C3003" s="52">
        <v>304</v>
      </c>
      <c r="D3003" s="52">
        <v>325</v>
      </c>
      <c r="E3003" s="49">
        <v>0</v>
      </c>
    </row>
    <row r="3004" spans="1:5" x14ac:dyDescent="0.2">
      <c r="A3004" s="2" t="s">
        <v>3146</v>
      </c>
      <c r="B3004" s="52">
        <v>350</v>
      </c>
      <c r="C3004" s="52">
        <v>160</v>
      </c>
      <c r="D3004" s="52">
        <v>190</v>
      </c>
      <c r="E3004" s="49">
        <v>0</v>
      </c>
    </row>
    <row r="3005" spans="1:5" x14ac:dyDescent="0.2">
      <c r="A3005" s="2" t="s">
        <v>3147</v>
      </c>
      <c r="B3005" s="52">
        <v>190</v>
      </c>
      <c r="C3005" s="52">
        <v>93</v>
      </c>
      <c r="D3005" s="52">
        <v>97</v>
      </c>
      <c r="E3005" s="49">
        <v>0</v>
      </c>
    </row>
    <row r="3006" spans="1:5" x14ac:dyDescent="0.2">
      <c r="A3006" s="2" t="s">
        <v>3148</v>
      </c>
      <c r="B3006" s="52">
        <v>17</v>
      </c>
      <c r="C3006" s="52">
        <v>13</v>
      </c>
      <c r="D3006" s="52">
        <v>4</v>
      </c>
      <c r="E3006" s="49">
        <v>0</v>
      </c>
    </row>
    <row r="3007" spans="1:5" x14ac:dyDescent="0.2">
      <c r="A3007" s="2" t="s">
        <v>3149</v>
      </c>
      <c r="B3007" s="52">
        <v>86</v>
      </c>
      <c r="C3007" s="52">
        <v>46</v>
      </c>
      <c r="D3007" s="52">
        <v>40</v>
      </c>
      <c r="E3007" s="49">
        <v>0</v>
      </c>
    </row>
    <row r="3008" spans="1:5" x14ac:dyDescent="0.2">
      <c r="A3008" s="2" t="s">
        <v>3150</v>
      </c>
      <c r="B3008" s="52">
        <v>14</v>
      </c>
      <c r="C3008" s="52">
        <v>8</v>
      </c>
      <c r="D3008" s="52">
        <v>6</v>
      </c>
      <c r="E3008" s="49">
        <v>0</v>
      </c>
    </row>
    <row r="3009" spans="1:5" x14ac:dyDescent="0.2">
      <c r="A3009" s="2" t="s">
        <v>3151</v>
      </c>
      <c r="B3009" s="52">
        <v>83</v>
      </c>
      <c r="C3009" s="52">
        <v>34</v>
      </c>
      <c r="D3009" s="52">
        <v>49</v>
      </c>
      <c r="E3009" s="49">
        <v>0</v>
      </c>
    </row>
    <row r="3010" spans="1:5" x14ac:dyDescent="0.2">
      <c r="A3010" s="2" t="s">
        <v>3152</v>
      </c>
      <c r="B3010" s="52">
        <v>2756</v>
      </c>
      <c r="C3010" s="52">
        <v>1424</v>
      </c>
      <c r="D3010" s="52">
        <v>1332</v>
      </c>
      <c r="E3010" s="49">
        <v>0</v>
      </c>
    </row>
    <row r="3011" spans="1:5" x14ac:dyDescent="0.2">
      <c r="A3011" s="2" t="s">
        <v>3153</v>
      </c>
      <c r="B3011" s="52">
        <v>347</v>
      </c>
      <c r="C3011" s="52">
        <v>168</v>
      </c>
      <c r="D3011" s="52">
        <v>179</v>
      </c>
      <c r="E3011" s="49">
        <v>0</v>
      </c>
    </row>
    <row r="3012" spans="1:5" x14ac:dyDescent="0.2">
      <c r="A3012" s="2" t="s">
        <v>3154</v>
      </c>
      <c r="B3012" s="52">
        <v>403</v>
      </c>
      <c r="C3012" s="52">
        <v>122</v>
      </c>
      <c r="D3012" s="52">
        <v>281</v>
      </c>
      <c r="E3012" s="49">
        <v>0</v>
      </c>
    </row>
    <row r="3013" spans="1:5" x14ac:dyDescent="0.2">
      <c r="A3013" s="2" t="s">
        <v>3155</v>
      </c>
      <c r="B3013" s="52">
        <v>181</v>
      </c>
      <c r="C3013" s="52">
        <v>75</v>
      </c>
      <c r="D3013" s="52">
        <v>106</v>
      </c>
      <c r="E3013" s="49">
        <v>0</v>
      </c>
    </row>
    <row r="3014" spans="1:5" x14ac:dyDescent="0.2">
      <c r="A3014" s="2" t="s">
        <v>3156</v>
      </c>
      <c r="B3014" s="52">
        <v>3004</v>
      </c>
      <c r="C3014" s="52">
        <v>1525</v>
      </c>
      <c r="D3014" s="52">
        <v>1479</v>
      </c>
      <c r="E3014" s="49">
        <v>0</v>
      </c>
    </row>
    <row r="3015" spans="1:5" x14ac:dyDescent="0.2">
      <c r="A3015" s="2" t="s">
        <v>3157</v>
      </c>
      <c r="B3015" s="52">
        <v>738</v>
      </c>
      <c r="C3015" s="52">
        <v>285</v>
      </c>
      <c r="D3015" s="52">
        <v>453</v>
      </c>
      <c r="E3015" s="49">
        <v>0</v>
      </c>
    </row>
    <row r="3016" spans="1:5" x14ac:dyDescent="0.2">
      <c r="A3016" s="2" t="s">
        <v>3158</v>
      </c>
      <c r="B3016" s="52">
        <v>3004</v>
      </c>
      <c r="C3016" s="52">
        <v>1525</v>
      </c>
      <c r="D3016" s="52">
        <v>1479</v>
      </c>
      <c r="E3016" s="49">
        <v>0</v>
      </c>
    </row>
    <row r="3017" spans="1:5" x14ac:dyDescent="0.2">
      <c r="A3017" s="2" t="s">
        <v>3159</v>
      </c>
      <c r="B3017" s="52">
        <v>3647</v>
      </c>
      <c r="C3017" s="52">
        <v>1770</v>
      </c>
      <c r="D3017" s="52">
        <v>1877</v>
      </c>
      <c r="E3017" s="49">
        <v>0</v>
      </c>
    </row>
    <row r="3018" spans="1:5" x14ac:dyDescent="0.2">
      <c r="A3018" s="2" t="s">
        <v>512</v>
      </c>
      <c r="B3018" s="51" t="s">
        <v>535</v>
      </c>
      <c r="C3018" s="51" t="s">
        <v>536</v>
      </c>
      <c r="D3018" s="51" t="s">
        <v>537</v>
      </c>
      <c r="E3018" s="49">
        <v>0</v>
      </c>
    </row>
    <row r="3019" spans="1:5" x14ac:dyDescent="0.2">
      <c r="A3019" s="2" t="s">
        <v>3160</v>
      </c>
      <c r="B3019" s="52">
        <v>17</v>
      </c>
      <c r="C3019" s="52">
        <v>8</v>
      </c>
      <c r="D3019" s="52">
        <v>9</v>
      </c>
      <c r="E3019" s="49">
        <v>0</v>
      </c>
    </row>
    <row r="3020" spans="1:5" x14ac:dyDescent="0.2">
      <c r="A3020" s="2" t="s">
        <v>3161</v>
      </c>
      <c r="B3020" s="52">
        <v>722</v>
      </c>
      <c r="C3020" s="52">
        <v>361</v>
      </c>
      <c r="D3020" s="52">
        <v>361</v>
      </c>
      <c r="E3020" s="49">
        <v>0</v>
      </c>
    </row>
    <row r="3021" spans="1:5" x14ac:dyDescent="0.2">
      <c r="A3021" s="2" t="s">
        <v>3162</v>
      </c>
      <c r="B3021" s="52">
        <v>64</v>
      </c>
      <c r="C3021" s="52">
        <v>29</v>
      </c>
      <c r="D3021" s="52">
        <v>35</v>
      </c>
      <c r="E3021" s="49">
        <v>0</v>
      </c>
    </row>
    <row r="3022" spans="1:5" x14ac:dyDescent="0.2">
      <c r="A3022" s="2" t="s">
        <v>3163</v>
      </c>
      <c r="B3022" s="52">
        <v>100</v>
      </c>
      <c r="C3022" s="52">
        <v>23</v>
      </c>
      <c r="D3022" s="52">
        <v>77</v>
      </c>
      <c r="E3022" s="49">
        <v>0</v>
      </c>
    </row>
    <row r="3023" spans="1:5" x14ac:dyDescent="0.2">
      <c r="A3023" s="2" t="s">
        <v>3164</v>
      </c>
      <c r="B3023" s="52">
        <v>44</v>
      </c>
      <c r="C3023" s="52">
        <v>12</v>
      </c>
      <c r="D3023" s="52">
        <v>32</v>
      </c>
      <c r="E3023" s="49">
        <v>0</v>
      </c>
    </row>
    <row r="3024" spans="1:5" x14ac:dyDescent="0.2">
      <c r="A3024" s="2" t="s">
        <v>3165</v>
      </c>
      <c r="B3024" s="52">
        <v>31</v>
      </c>
      <c r="C3024" s="52">
        <v>10</v>
      </c>
      <c r="D3024" s="52">
        <v>21</v>
      </c>
      <c r="E3024" s="49">
        <v>0</v>
      </c>
    </row>
    <row r="3025" spans="1:5" x14ac:dyDescent="0.2">
      <c r="A3025" s="2" t="s">
        <v>3166</v>
      </c>
      <c r="B3025" s="52">
        <v>632</v>
      </c>
      <c r="C3025" s="52">
        <v>341</v>
      </c>
      <c r="D3025" s="52">
        <v>291</v>
      </c>
      <c r="E3025" s="49">
        <v>0</v>
      </c>
    </row>
    <row r="3026" spans="1:5" x14ac:dyDescent="0.2">
      <c r="A3026" s="2" t="s">
        <v>3167</v>
      </c>
      <c r="B3026" s="52">
        <v>121</v>
      </c>
      <c r="C3026" s="52">
        <v>61</v>
      </c>
      <c r="D3026" s="52">
        <v>60</v>
      </c>
      <c r="E3026" s="49">
        <v>0</v>
      </c>
    </row>
    <row r="3027" spans="1:5" x14ac:dyDescent="0.2">
      <c r="A3027" s="2" t="s">
        <v>3168</v>
      </c>
      <c r="B3027" s="52">
        <v>172</v>
      </c>
      <c r="C3027" s="52">
        <v>63</v>
      </c>
      <c r="D3027" s="52">
        <v>109</v>
      </c>
      <c r="E3027" s="49">
        <v>0</v>
      </c>
    </row>
    <row r="3028" spans="1:5" x14ac:dyDescent="0.2">
      <c r="A3028" s="2" t="s">
        <v>3169</v>
      </c>
      <c r="B3028" s="52">
        <v>45</v>
      </c>
      <c r="C3028" s="52">
        <v>20</v>
      </c>
      <c r="D3028" s="52">
        <v>25</v>
      </c>
      <c r="E3028" s="49">
        <v>0</v>
      </c>
    </row>
    <row r="3029" spans="1:5" x14ac:dyDescent="0.2">
      <c r="A3029" s="2" t="s">
        <v>3170</v>
      </c>
      <c r="B3029" s="52">
        <v>51</v>
      </c>
      <c r="C3029" s="52">
        <v>32</v>
      </c>
      <c r="D3029" s="52">
        <v>19</v>
      </c>
      <c r="E3029" s="49">
        <v>0</v>
      </c>
    </row>
    <row r="3030" spans="1:5" x14ac:dyDescent="0.2">
      <c r="A3030" s="2" t="s">
        <v>3171</v>
      </c>
      <c r="B3030" s="52">
        <v>32</v>
      </c>
      <c r="C3030" s="52">
        <v>16</v>
      </c>
      <c r="D3030" s="52">
        <v>16</v>
      </c>
      <c r="E3030" s="49">
        <v>0</v>
      </c>
    </row>
    <row r="3031" spans="1:5" x14ac:dyDescent="0.2">
      <c r="A3031" s="2" t="s">
        <v>3172</v>
      </c>
      <c r="B3031" s="52">
        <v>1426</v>
      </c>
      <c r="C3031" s="52">
        <v>729</v>
      </c>
      <c r="D3031" s="52">
        <v>697</v>
      </c>
      <c r="E3031" s="49">
        <v>0</v>
      </c>
    </row>
    <row r="3032" spans="1:5" x14ac:dyDescent="0.2">
      <c r="A3032" s="2" t="s">
        <v>3173</v>
      </c>
      <c r="B3032" s="52">
        <v>147</v>
      </c>
      <c r="C3032" s="52">
        <v>73</v>
      </c>
      <c r="D3032" s="52">
        <v>74</v>
      </c>
      <c r="E3032" s="49">
        <v>0</v>
      </c>
    </row>
    <row r="3033" spans="1:5" x14ac:dyDescent="0.2">
      <c r="A3033" s="2" t="s">
        <v>3174</v>
      </c>
      <c r="B3033" s="52">
        <v>114</v>
      </c>
      <c r="C3033" s="52">
        <v>29</v>
      </c>
      <c r="D3033" s="52">
        <v>85</v>
      </c>
      <c r="E3033" s="49">
        <v>0</v>
      </c>
    </row>
    <row r="3034" spans="1:5" x14ac:dyDescent="0.2">
      <c r="A3034" s="2" t="s">
        <v>3175</v>
      </c>
      <c r="B3034" s="52">
        <v>89</v>
      </c>
      <c r="C3034" s="52">
        <v>40</v>
      </c>
      <c r="D3034" s="52">
        <v>49</v>
      </c>
      <c r="E3034" s="49">
        <v>0</v>
      </c>
    </row>
    <row r="3035" spans="1:5" x14ac:dyDescent="0.2">
      <c r="A3035" s="2" t="s">
        <v>3176</v>
      </c>
      <c r="B3035" s="52">
        <v>780</v>
      </c>
      <c r="C3035" s="52">
        <v>379</v>
      </c>
      <c r="D3035" s="52">
        <v>401</v>
      </c>
      <c r="E3035" s="49">
        <v>0</v>
      </c>
    </row>
    <row r="3036" spans="1:5" x14ac:dyDescent="0.2">
      <c r="A3036" s="2" t="s">
        <v>3177</v>
      </c>
      <c r="B3036" s="52">
        <v>162</v>
      </c>
      <c r="C3036" s="52">
        <v>52</v>
      </c>
      <c r="D3036" s="52">
        <v>110</v>
      </c>
      <c r="E3036" s="49">
        <v>0</v>
      </c>
    </row>
    <row r="3037" spans="1:5" x14ac:dyDescent="0.2">
      <c r="A3037" s="2" t="s">
        <v>3178</v>
      </c>
      <c r="B3037" s="52">
        <v>707</v>
      </c>
      <c r="C3037" s="52">
        <v>370</v>
      </c>
      <c r="D3037" s="52">
        <v>337</v>
      </c>
      <c r="E3037" s="49">
        <v>0</v>
      </c>
    </row>
    <row r="3038" spans="1:5" x14ac:dyDescent="0.2">
      <c r="A3038" s="2" t="s">
        <v>3179</v>
      </c>
      <c r="B3038" s="52">
        <v>288</v>
      </c>
      <c r="C3038" s="52">
        <v>120</v>
      </c>
      <c r="D3038" s="52">
        <v>168</v>
      </c>
      <c r="E3038" s="49">
        <v>0</v>
      </c>
    </row>
    <row r="3039" spans="1:5" x14ac:dyDescent="0.2">
      <c r="A3039" s="2" t="s">
        <v>3180</v>
      </c>
      <c r="B3039" s="52">
        <v>51</v>
      </c>
      <c r="C3039" s="52">
        <v>32</v>
      </c>
      <c r="D3039" s="52">
        <v>19</v>
      </c>
      <c r="E3039" s="49">
        <v>0</v>
      </c>
    </row>
    <row r="3040" spans="1:5" x14ac:dyDescent="0.2">
      <c r="A3040" s="2" t="s">
        <v>3181</v>
      </c>
      <c r="B3040" s="52">
        <v>1538</v>
      </c>
      <c r="C3040" s="52">
        <v>781</v>
      </c>
      <c r="D3040" s="52">
        <v>757</v>
      </c>
      <c r="E3040" s="49">
        <v>0</v>
      </c>
    </row>
    <row r="3041" spans="1:5" x14ac:dyDescent="0.2">
      <c r="A3041" s="2" t="s">
        <v>3182</v>
      </c>
      <c r="B3041" s="52">
        <v>259</v>
      </c>
      <c r="C3041" s="52">
        <v>102</v>
      </c>
      <c r="D3041" s="52">
        <v>157</v>
      </c>
      <c r="E3041" s="49">
        <v>0</v>
      </c>
    </row>
    <row r="3042" spans="1:5" x14ac:dyDescent="0.2">
      <c r="A3042" s="2" t="s">
        <v>3183</v>
      </c>
      <c r="B3042" s="52">
        <v>780</v>
      </c>
      <c r="C3042" s="52">
        <v>379</v>
      </c>
      <c r="D3042" s="52">
        <v>401</v>
      </c>
      <c r="E3042" s="49">
        <v>0</v>
      </c>
    </row>
    <row r="3043" spans="1:5" x14ac:dyDescent="0.2">
      <c r="A3043" s="2" t="s">
        <v>3184</v>
      </c>
      <c r="B3043" s="52">
        <v>707</v>
      </c>
      <c r="C3043" s="52">
        <v>370</v>
      </c>
      <c r="D3043" s="52">
        <v>337</v>
      </c>
      <c r="E3043" s="49">
        <v>0</v>
      </c>
    </row>
    <row r="3044" spans="1:5" x14ac:dyDescent="0.2">
      <c r="A3044" s="2" t="s">
        <v>3185</v>
      </c>
      <c r="B3044" s="52">
        <v>1538</v>
      </c>
      <c r="C3044" s="52">
        <v>781</v>
      </c>
      <c r="D3044" s="52">
        <v>757</v>
      </c>
      <c r="E3044" s="49">
        <v>0</v>
      </c>
    </row>
    <row r="3045" spans="1:5" x14ac:dyDescent="0.2">
      <c r="A3045" s="2" t="s">
        <v>3186</v>
      </c>
      <c r="B3045" s="52">
        <v>927</v>
      </c>
      <c r="C3045" s="52">
        <v>426</v>
      </c>
      <c r="D3045" s="52">
        <v>501</v>
      </c>
      <c r="E3045" s="49">
        <v>0</v>
      </c>
    </row>
    <row r="3046" spans="1:5" x14ac:dyDescent="0.2">
      <c r="A3046" s="2" t="s">
        <v>3187</v>
      </c>
      <c r="B3046" s="52">
        <v>972</v>
      </c>
      <c r="C3046" s="52">
        <v>482</v>
      </c>
      <c r="D3046" s="52">
        <v>490</v>
      </c>
      <c r="E3046" s="49">
        <v>0</v>
      </c>
    </row>
    <row r="3047" spans="1:5" x14ac:dyDescent="0.2">
      <c r="A3047" s="2" t="s">
        <v>3188</v>
      </c>
      <c r="B3047" s="52">
        <v>51</v>
      </c>
      <c r="C3047" s="52">
        <v>32</v>
      </c>
      <c r="D3047" s="52">
        <v>19</v>
      </c>
      <c r="E3047" s="49">
        <v>0</v>
      </c>
    </row>
    <row r="3048" spans="1:5" x14ac:dyDescent="0.2">
      <c r="A3048" s="2" t="s">
        <v>3189</v>
      </c>
      <c r="B3048" s="52">
        <v>1757</v>
      </c>
      <c r="C3048" s="52">
        <v>868</v>
      </c>
      <c r="D3048" s="52">
        <v>889</v>
      </c>
      <c r="E3048" s="49">
        <v>0</v>
      </c>
    </row>
    <row r="3049" spans="1:5" x14ac:dyDescent="0.2">
      <c r="A3049" s="2" t="s">
        <v>3190</v>
      </c>
      <c r="B3049" s="52">
        <v>39</v>
      </c>
      <c r="C3049" s="52">
        <v>26</v>
      </c>
      <c r="D3049" s="52">
        <v>13</v>
      </c>
      <c r="E3049" s="49">
        <v>0</v>
      </c>
    </row>
    <row r="3050" spans="1:5" x14ac:dyDescent="0.2">
      <c r="A3050" s="2" t="s">
        <v>3191</v>
      </c>
      <c r="B3050" s="52">
        <v>13</v>
      </c>
      <c r="C3050" s="52">
        <v>7</v>
      </c>
      <c r="D3050" s="52">
        <v>6</v>
      </c>
      <c r="E3050" s="49">
        <v>0</v>
      </c>
    </row>
    <row r="3051" spans="1:5" x14ac:dyDescent="0.2">
      <c r="A3051" s="2" t="s">
        <v>3192</v>
      </c>
      <c r="B3051" s="52">
        <v>3</v>
      </c>
      <c r="C3051" s="52">
        <v>2</v>
      </c>
      <c r="D3051" s="52">
        <v>1</v>
      </c>
      <c r="E3051" s="49">
        <v>0</v>
      </c>
    </row>
    <row r="3052" spans="1:5" x14ac:dyDescent="0.2">
      <c r="A3052" s="2" t="s">
        <v>3193</v>
      </c>
      <c r="B3052" s="52">
        <v>187</v>
      </c>
      <c r="C3052" s="52">
        <v>91</v>
      </c>
      <c r="D3052" s="52">
        <v>96</v>
      </c>
      <c r="E3052" s="49">
        <v>0</v>
      </c>
    </row>
    <row r="3053" spans="1:5" x14ac:dyDescent="0.2">
      <c r="A3053" s="2" t="s">
        <v>3194</v>
      </c>
      <c r="B3053" s="52">
        <v>19</v>
      </c>
      <c r="C3053" s="52">
        <v>7</v>
      </c>
      <c r="D3053" s="52">
        <v>12</v>
      </c>
      <c r="E3053" s="49">
        <v>0</v>
      </c>
    </row>
    <row r="3054" spans="1:5" x14ac:dyDescent="0.2">
      <c r="A3054" s="2" t="s">
        <v>3195</v>
      </c>
      <c r="B3054" s="52">
        <v>14</v>
      </c>
      <c r="C3054" s="52">
        <v>7</v>
      </c>
      <c r="D3054" s="52">
        <v>7</v>
      </c>
      <c r="E3054" s="49">
        <v>0</v>
      </c>
    </row>
    <row r="3055" spans="1:5" x14ac:dyDescent="0.2">
      <c r="A3055" s="2" t="s">
        <v>3196</v>
      </c>
      <c r="B3055" s="52">
        <v>11</v>
      </c>
      <c r="C3055" s="52">
        <v>4</v>
      </c>
      <c r="D3055" s="52">
        <v>7</v>
      </c>
      <c r="E3055" s="49">
        <v>0</v>
      </c>
    </row>
    <row r="3056" spans="1:5" x14ac:dyDescent="0.2">
      <c r="A3056" s="2" t="s">
        <v>3197</v>
      </c>
      <c r="B3056" s="52">
        <v>4</v>
      </c>
      <c r="C3056" s="52">
        <v>2</v>
      </c>
      <c r="D3056" s="52">
        <v>2</v>
      </c>
      <c r="E3056" s="49">
        <v>0</v>
      </c>
    </row>
    <row r="3057" spans="1:5" x14ac:dyDescent="0.2">
      <c r="A3057" s="2" t="s">
        <v>3198</v>
      </c>
      <c r="B3057" s="52">
        <v>48</v>
      </c>
      <c r="C3057" s="52">
        <v>24</v>
      </c>
      <c r="D3057" s="52">
        <v>24</v>
      </c>
      <c r="E3057" s="49">
        <v>0</v>
      </c>
    </row>
    <row r="3058" spans="1:5" x14ac:dyDescent="0.2">
      <c r="A3058" s="2" t="s">
        <v>3199</v>
      </c>
      <c r="B3058" s="52">
        <v>17</v>
      </c>
      <c r="C3058" s="52">
        <v>6</v>
      </c>
      <c r="D3058" s="52">
        <v>11</v>
      </c>
      <c r="E3058" s="49">
        <v>0</v>
      </c>
    </row>
    <row r="3059" spans="1:5" x14ac:dyDescent="0.2">
      <c r="A3059" s="2" t="s">
        <v>3200</v>
      </c>
      <c r="B3059" s="52">
        <v>3</v>
      </c>
      <c r="C3059" s="2"/>
      <c r="D3059" s="52">
        <v>3</v>
      </c>
      <c r="E3059" s="49">
        <v>0</v>
      </c>
    </row>
    <row r="3060" spans="1:5" x14ac:dyDescent="0.2">
      <c r="A3060" s="2" t="s">
        <v>3201</v>
      </c>
      <c r="B3060" s="52">
        <v>5</v>
      </c>
      <c r="C3060" s="52">
        <v>2</v>
      </c>
      <c r="D3060" s="52">
        <v>3</v>
      </c>
      <c r="E3060" s="49">
        <v>0</v>
      </c>
    </row>
    <row r="3061" spans="1:5" x14ac:dyDescent="0.2">
      <c r="A3061" s="2" t="s">
        <v>3202</v>
      </c>
      <c r="B3061" s="52">
        <v>192</v>
      </c>
      <c r="C3061" s="52">
        <v>89</v>
      </c>
      <c r="D3061" s="52">
        <v>103</v>
      </c>
      <c r="E3061" s="49">
        <v>0</v>
      </c>
    </row>
    <row r="3062" spans="1:5" x14ac:dyDescent="0.2">
      <c r="A3062" s="2" t="s">
        <v>3203</v>
      </c>
      <c r="B3062" s="52">
        <v>17</v>
      </c>
      <c r="C3062" s="52">
        <v>9</v>
      </c>
      <c r="D3062" s="52">
        <v>8</v>
      </c>
      <c r="E3062" s="49">
        <v>0</v>
      </c>
    </row>
    <row r="3063" spans="1:5" x14ac:dyDescent="0.2">
      <c r="A3063" s="2" t="s">
        <v>3204</v>
      </c>
      <c r="B3063" s="52">
        <v>29</v>
      </c>
      <c r="C3063" s="52">
        <v>4</v>
      </c>
      <c r="D3063" s="52">
        <v>25</v>
      </c>
      <c r="E3063" s="49">
        <v>0</v>
      </c>
    </row>
    <row r="3064" spans="1:5" x14ac:dyDescent="0.2">
      <c r="A3064" s="2" t="s">
        <v>3205</v>
      </c>
      <c r="B3064" s="52">
        <v>17</v>
      </c>
      <c r="C3064" s="52">
        <v>4</v>
      </c>
      <c r="D3064" s="52">
        <v>13</v>
      </c>
      <c r="E3064" s="49">
        <v>0</v>
      </c>
    </row>
    <row r="3065" spans="1:5" x14ac:dyDescent="0.2">
      <c r="A3065" s="2" t="s">
        <v>3206</v>
      </c>
      <c r="B3065" s="52">
        <v>16</v>
      </c>
      <c r="C3065" s="52">
        <v>7</v>
      </c>
      <c r="D3065" s="52">
        <v>9</v>
      </c>
      <c r="E3065" s="49">
        <v>0</v>
      </c>
    </row>
    <row r="3066" spans="1:5" x14ac:dyDescent="0.2">
      <c r="A3066" s="2" t="s">
        <v>3207</v>
      </c>
      <c r="B3066" s="52">
        <v>758</v>
      </c>
      <c r="C3066" s="52">
        <v>391</v>
      </c>
      <c r="D3066" s="52">
        <v>367</v>
      </c>
      <c r="E3066" s="49">
        <v>0</v>
      </c>
    </row>
    <row r="3067" spans="1:5" x14ac:dyDescent="0.2">
      <c r="A3067" s="2" t="s">
        <v>3208</v>
      </c>
      <c r="B3067" s="52">
        <v>94</v>
      </c>
      <c r="C3067" s="52">
        <v>47</v>
      </c>
      <c r="D3067" s="52">
        <v>47</v>
      </c>
      <c r="E3067" s="49">
        <v>0</v>
      </c>
    </row>
    <row r="3068" spans="1:5" x14ac:dyDescent="0.2">
      <c r="A3068" s="2" t="s">
        <v>3209</v>
      </c>
      <c r="B3068" s="52">
        <v>51</v>
      </c>
      <c r="C3068" s="52">
        <v>14</v>
      </c>
      <c r="D3068" s="52">
        <v>37</v>
      </c>
      <c r="E3068" s="49">
        <v>0</v>
      </c>
    </row>
    <row r="3069" spans="1:5" x14ac:dyDescent="0.2">
      <c r="A3069" s="2" t="s">
        <v>3210</v>
      </c>
      <c r="B3069" s="52">
        <v>37</v>
      </c>
      <c r="C3069" s="52">
        <v>20</v>
      </c>
      <c r="D3069" s="52">
        <v>17</v>
      </c>
      <c r="E3069" s="49">
        <v>0</v>
      </c>
    </row>
    <row r="3070" spans="1:5" x14ac:dyDescent="0.2">
      <c r="A3070" s="2" t="s">
        <v>3211</v>
      </c>
      <c r="B3070" s="52">
        <v>8</v>
      </c>
      <c r="C3070" s="52">
        <v>3</v>
      </c>
      <c r="D3070" s="52">
        <v>5</v>
      </c>
      <c r="E3070" s="49">
        <v>0</v>
      </c>
    </row>
    <row r="3071" spans="1:5" x14ac:dyDescent="0.2">
      <c r="A3071" s="2" t="s">
        <v>3212</v>
      </c>
      <c r="B3071" s="52">
        <v>130</v>
      </c>
      <c r="C3071" s="52">
        <v>77</v>
      </c>
      <c r="D3071" s="52">
        <v>53</v>
      </c>
      <c r="E3071" s="49">
        <v>0</v>
      </c>
    </row>
    <row r="3072" spans="1:5" x14ac:dyDescent="0.2">
      <c r="A3072" s="2" t="s">
        <v>3213</v>
      </c>
      <c r="B3072" s="52">
        <v>15</v>
      </c>
      <c r="C3072" s="52">
        <v>9</v>
      </c>
      <c r="D3072" s="52">
        <v>6</v>
      </c>
      <c r="E3072" s="49">
        <v>0</v>
      </c>
    </row>
    <row r="3073" spans="1:5" x14ac:dyDescent="0.2">
      <c r="A3073" s="2" t="s">
        <v>3214</v>
      </c>
      <c r="B3073" s="52">
        <v>58</v>
      </c>
      <c r="C3073" s="52">
        <v>25</v>
      </c>
      <c r="D3073" s="52">
        <v>33</v>
      </c>
      <c r="E3073" s="49">
        <v>0</v>
      </c>
    </row>
    <row r="3074" spans="1:5" x14ac:dyDescent="0.2">
      <c r="A3074" s="2" t="s">
        <v>3215</v>
      </c>
      <c r="B3074" s="52">
        <v>9</v>
      </c>
      <c r="C3074" s="52">
        <v>6</v>
      </c>
      <c r="D3074" s="52">
        <v>3</v>
      </c>
      <c r="E3074" s="49">
        <v>0</v>
      </c>
    </row>
    <row r="3075" spans="1:5" x14ac:dyDescent="0.2">
      <c r="A3075" s="2" t="s">
        <v>3216</v>
      </c>
      <c r="B3075" s="52">
        <v>9</v>
      </c>
      <c r="C3075" s="52">
        <v>6</v>
      </c>
      <c r="D3075" s="52">
        <v>3</v>
      </c>
      <c r="E3075" s="49">
        <v>0</v>
      </c>
    </row>
    <row r="3076" spans="1:5" x14ac:dyDescent="0.2">
      <c r="A3076" s="2" t="s">
        <v>3217</v>
      </c>
      <c r="B3076" s="52">
        <v>359</v>
      </c>
      <c r="C3076" s="52">
        <v>183</v>
      </c>
      <c r="D3076" s="52">
        <v>176</v>
      </c>
      <c r="E3076" s="49">
        <v>0</v>
      </c>
    </row>
    <row r="3077" spans="1:5" x14ac:dyDescent="0.2">
      <c r="A3077" s="2" t="s">
        <v>3218</v>
      </c>
      <c r="B3077" s="52">
        <v>15</v>
      </c>
      <c r="C3077" s="52">
        <v>8</v>
      </c>
      <c r="D3077" s="52">
        <v>7</v>
      </c>
      <c r="E3077" s="49">
        <v>0</v>
      </c>
    </row>
    <row r="3078" spans="1:5" x14ac:dyDescent="0.2">
      <c r="A3078" s="2" t="s">
        <v>3219</v>
      </c>
      <c r="B3078" s="52">
        <v>28</v>
      </c>
      <c r="C3078" s="52">
        <v>4</v>
      </c>
      <c r="D3078" s="52">
        <v>24</v>
      </c>
      <c r="E3078" s="49">
        <v>0</v>
      </c>
    </row>
    <row r="3079" spans="1:5" x14ac:dyDescent="0.2">
      <c r="A3079" s="2" t="s">
        <v>3220</v>
      </c>
      <c r="B3079" s="52">
        <v>23</v>
      </c>
      <c r="C3079" s="52">
        <v>11</v>
      </c>
      <c r="D3079" s="52">
        <v>12</v>
      </c>
      <c r="E3079" s="49">
        <v>0</v>
      </c>
    </row>
    <row r="3080" spans="1:5" x14ac:dyDescent="0.2">
      <c r="A3080" s="2" t="s">
        <v>3221</v>
      </c>
      <c r="B3080" s="52">
        <v>17</v>
      </c>
      <c r="C3080" s="52">
        <v>3</v>
      </c>
      <c r="D3080" s="52">
        <v>14</v>
      </c>
      <c r="E3080" s="49">
        <v>0</v>
      </c>
    </row>
    <row r="3081" spans="1:5" x14ac:dyDescent="0.2">
      <c r="A3081" s="2" t="s">
        <v>3222</v>
      </c>
      <c r="B3081" s="52">
        <v>260</v>
      </c>
      <c r="C3081" s="52">
        <v>142</v>
      </c>
      <c r="D3081" s="52">
        <v>118</v>
      </c>
      <c r="E3081" s="49">
        <v>0</v>
      </c>
    </row>
    <row r="3082" spans="1:5" x14ac:dyDescent="0.2">
      <c r="A3082" s="2" t="s">
        <v>3223</v>
      </c>
      <c r="B3082" s="52">
        <v>27</v>
      </c>
      <c r="C3082" s="52">
        <v>20</v>
      </c>
      <c r="D3082" s="52">
        <v>7</v>
      </c>
      <c r="E3082" s="49">
        <v>0</v>
      </c>
    </row>
    <row r="3083" spans="1:5" x14ac:dyDescent="0.2">
      <c r="A3083" s="2" t="s">
        <v>3224</v>
      </c>
      <c r="B3083" s="52">
        <v>55</v>
      </c>
      <c r="C3083" s="52">
        <v>13</v>
      </c>
      <c r="D3083" s="52">
        <v>42</v>
      </c>
      <c r="E3083" s="49">
        <v>0</v>
      </c>
    </row>
    <row r="3084" spans="1:5" x14ac:dyDescent="0.2">
      <c r="A3084" s="2" t="s">
        <v>3225</v>
      </c>
      <c r="B3084" s="52">
        <v>15</v>
      </c>
      <c r="C3084" s="52">
        <v>4</v>
      </c>
      <c r="D3084" s="52">
        <v>11</v>
      </c>
      <c r="E3084" s="49">
        <v>0</v>
      </c>
    </row>
    <row r="3085" spans="1:5" x14ac:dyDescent="0.2">
      <c r="A3085" s="2" t="s">
        <v>3226</v>
      </c>
      <c r="B3085" s="52">
        <v>9</v>
      </c>
      <c r="C3085" s="52">
        <v>4</v>
      </c>
      <c r="D3085" s="52">
        <v>5</v>
      </c>
      <c r="E3085" s="49">
        <v>0</v>
      </c>
    </row>
    <row r="3086" spans="1:5" x14ac:dyDescent="0.2">
      <c r="A3086" s="2" t="s">
        <v>3227</v>
      </c>
      <c r="B3086" s="52">
        <v>6</v>
      </c>
      <c r="C3086" s="52">
        <v>5</v>
      </c>
      <c r="D3086" s="52">
        <v>1</v>
      </c>
      <c r="E3086" s="49">
        <v>0</v>
      </c>
    </row>
    <row r="3087" spans="1:5" x14ac:dyDescent="0.2">
      <c r="A3087" s="2" t="s">
        <v>3228</v>
      </c>
      <c r="B3087" s="52">
        <v>8</v>
      </c>
      <c r="C3087" s="52">
        <v>4</v>
      </c>
      <c r="D3087" s="52">
        <v>4</v>
      </c>
      <c r="E3087" s="49">
        <v>0</v>
      </c>
    </row>
    <row r="3088" spans="1:5" x14ac:dyDescent="0.2">
      <c r="A3088" s="2" t="s">
        <v>3229</v>
      </c>
      <c r="B3088" s="52">
        <v>501</v>
      </c>
      <c r="C3088" s="52">
        <v>259</v>
      </c>
      <c r="D3088" s="52">
        <v>242</v>
      </c>
      <c r="E3088" s="49">
        <v>0</v>
      </c>
    </row>
    <row r="3089" spans="1:5" x14ac:dyDescent="0.2">
      <c r="A3089" s="2" t="s">
        <v>3230</v>
      </c>
      <c r="B3089" s="52">
        <v>47</v>
      </c>
      <c r="C3089" s="52">
        <v>20</v>
      </c>
      <c r="D3089" s="52">
        <v>27</v>
      </c>
      <c r="E3089" s="49">
        <v>0</v>
      </c>
    </row>
    <row r="3090" spans="1:5" x14ac:dyDescent="0.2">
      <c r="A3090" s="2" t="s">
        <v>3231</v>
      </c>
      <c r="B3090" s="52">
        <v>54</v>
      </c>
      <c r="C3090" s="52">
        <v>13</v>
      </c>
      <c r="D3090" s="52">
        <v>41</v>
      </c>
      <c r="E3090" s="49">
        <v>0</v>
      </c>
    </row>
    <row r="3091" spans="1:5" x14ac:dyDescent="0.2">
      <c r="A3091" s="2" t="s">
        <v>3232</v>
      </c>
      <c r="B3091" s="52">
        <v>24</v>
      </c>
      <c r="C3091" s="52">
        <v>8</v>
      </c>
      <c r="D3091" s="52">
        <v>16</v>
      </c>
      <c r="E3091" s="49">
        <v>0</v>
      </c>
    </row>
    <row r="3092" spans="1:5" x14ac:dyDescent="0.2">
      <c r="A3092" s="2" t="s">
        <v>3233</v>
      </c>
      <c r="B3092" s="52">
        <v>4</v>
      </c>
      <c r="C3092" s="52">
        <v>3</v>
      </c>
      <c r="D3092" s="52">
        <v>1</v>
      </c>
      <c r="E3092" s="49">
        <v>0</v>
      </c>
    </row>
    <row r="3093" spans="1:5" x14ac:dyDescent="0.2">
      <c r="A3093" s="2" t="s">
        <v>3234</v>
      </c>
      <c r="B3093" s="52">
        <v>232</v>
      </c>
      <c r="C3093" s="52">
        <v>117</v>
      </c>
      <c r="D3093" s="52">
        <v>115</v>
      </c>
      <c r="E3093" s="49">
        <v>0</v>
      </c>
    </row>
    <row r="3094" spans="1:5" x14ac:dyDescent="0.2">
      <c r="A3094" s="2" t="s">
        <v>3235</v>
      </c>
      <c r="B3094" s="52">
        <v>82</v>
      </c>
      <c r="C3094" s="52">
        <v>35</v>
      </c>
      <c r="D3094" s="52">
        <v>47</v>
      </c>
      <c r="E3094" s="49">
        <v>0</v>
      </c>
    </row>
    <row r="3095" spans="1:5" x14ac:dyDescent="0.2">
      <c r="A3095" s="2" t="s">
        <v>3236</v>
      </c>
      <c r="B3095" s="52">
        <v>28</v>
      </c>
      <c r="C3095" s="52">
        <v>6</v>
      </c>
      <c r="D3095" s="52">
        <v>22</v>
      </c>
      <c r="E3095" s="49">
        <v>0</v>
      </c>
    </row>
    <row r="3096" spans="1:5" x14ac:dyDescent="0.2">
      <c r="A3096" s="2" t="s">
        <v>3237</v>
      </c>
      <c r="B3096" s="52">
        <v>20</v>
      </c>
      <c r="C3096" s="52">
        <v>9</v>
      </c>
      <c r="D3096" s="52">
        <v>11</v>
      </c>
      <c r="E3096" s="49">
        <v>0</v>
      </c>
    </row>
    <row r="3097" spans="1:5" x14ac:dyDescent="0.2">
      <c r="A3097" s="2" t="s">
        <v>3238</v>
      </c>
      <c r="B3097" s="52">
        <v>2</v>
      </c>
      <c r="C3097" s="52">
        <v>1</v>
      </c>
      <c r="D3097" s="52">
        <v>1</v>
      </c>
      <c r="E3097" s="49">
        <v>0</v>
      </c>
    </row>
    <row r="3098" spans="1:5" x14ac:dyDescent="0.2">
      <c r="A3098" s="2" t="s">
        <v>3239</v>
      </c>
      <c r="B3098" s="52">
        <v>147</v>
      </c>
      <c r="C3098" s="52">
        <v>77</v>
      </c>
      <c r="D3098" s="52">
        <v>70</v>
      </c>
      <c r="E3098" s="49">
        <v>0</v>
      </c>
    </row>
    <row r="3099" spans="1:5" x14ac:dyDescent="0.2">
      <c r="A3099" s="2" t="s">
        <v>3240</v>
      </c>
      <c r="B3099" s="52">
        <v>15</v>
      </c>
      <c r="C3099" s="52">
        <v>8</v>
      </c>
      <c r="D3099" s="52">
        <v>7</v>
      </c>
      <c r="E3099" s="49">
        <v>0</v>
      </c>
    </row>
    <row r="3100" spans="1:5" x14ac:dyDescent="0.2">
      <c r="A3100" s="2" t="s">
        <v>3241</v>
      </c>
      <c r="B3100" s="52">
        <v>14</v>
      </c>
      <c r="C3100" s="52">
        <v>3</v>
      </c>
      <c r="D3100" s="52">
        <v>11</v>
      </c>
      <c r="E3100" s="49">
        <v>0</v>
      </c>
    </row>
    <row r="3101" spans="1:5" x14ac:dyDescent="0.2">
      <c r="A3101" s="2" t="s">
        <v>3242</v>
      </c>
      <c r="B3101" s="52">
        <v>14</v>
      </c>
      <c r="C3101" s="52">
        <v>5</v>
      </c>
      <c r="D3101" s="52">
        <v>9</v>
      </c>
      <c r="E3101" s="49">
        <v>0</v>
      </c>
    </row>
    <row r="3102" spans="1:5" x14ac:dyDescent="0.2">
      <c r="A3102" s="2" t="s">
        <v>3243</v>
      </c>
      <c r="B3102" s="52">
        <v>1</v>
      </c>
      <c r="C3102" s="52">
        <v>1</v>
      </c>
      <c r="D3102" s="2"/>
      <c r="E3102" s="49">
        <v>0</v>
      </c>
    </row>
    <row r="3103" spans="1:5" x14ac:dyDescent="0.2">
      <c r="A3103" s="2" t="s">
        <v>3244</v>
      </c>
      <c r="B3103" s="52">
        <v>1</v>
      </c>
      <c r="C3103" s="52">
        <v>1</v>
      </c>
      <c r="D3103" s="2"/>
      <c r="E3103" s="49">
        <v>0</v>
      </c>
    </row>
    <row r="3104" spans="1:5" x14ac:dyDescent="0.2">
      <c r="A3104" s="2" t="s">
        <v>3245</v>
      </c>
      <c r="B3104" s="52">
        <v>1</v>
      </c>
      <c r="C3104" s="52">
        <v>1</v>
      </c>
      <c r="D3104" s="2"/>
      <c r="E3104" s="49">
        <v>0</v>
      </c>
    </row>
    <row r="3105" spans="1:5" x14ac:dyDescent="0.2">
      <c r="A3105" s="2" t="s">
        <v>3246</v>
      </c>
      <c r="B3105" s="52">
        <v>14</v>
      </c>
      <c r="C3105" s="52">
        <v>10</v>
      </c>
      <c r="D3105" s="52">
        <v>4</v>
      </c>
      <c r="E3105" s="49">
        <v>0</v>
      </c>
    </row>
    <row r="3106" spans="1:5" x14ac:dyDescent="0.2">
      <c r="A3106" s="2" t="s">
        <v>3247</v>
      </c>
      <c r="B3106" s="52">
        <v>1</v>
      </c>
      <c r="C3106" s="52">
        <v>1</v>
      </c>
      <c r="D3106" s="2"/>
      <c r="E3106" s="49">
        <v>0</v>
      </c>
    </row>
    <row r="3107" spans="1:5" x14ac:dyDescent="0.2">
      <c r="A3107" s="2" t="s">
        <v>3248</v>
      </c>
      <c r="B3107" s="52">
        <v>3</v>
      </c>
      <c r="C3107" s="52">
        <v>1</v>
      </c>
      <c r="D3107" s="52">
        <v>2</v>
      </c>
      <c r="E3107" s="49">
        <v>0</v>
      </c>
    </row>
    <row r="3108" spans="1:5" x14ac:dyDescent="0.2">
      <c r="A3108" s="2" t="s">
        <v>3249</v>
      </c>
      <c r="B3108" s="52">
        <v>68</v>
      </c>
      <c r="C3108" s="52">
        <v>42</v>
      </c>
      <c r="D3108" s="52">
        <v>26</v>
      </c>
      <c r="E3108" s="49">
        <v>0</v>
      </c>
    </row>
    <row r="3109" spans="1:5" x14ac:dyDescent="0.2">
      <c r="A3109" s="2" t="s">
        <v>3250</v>
      </c>
      <c r="B3109" s="52">
        <v>6</v>
      </c>
      <c r="C3109" s="52">
        <v>3</v>
      </c>
      <c r="D3109" s="52">
        <v>3</v>
      </c>
      <c r="E3109" s="49">
        <v>0</v>
      </c>
    </row>
    <row r="3110" spans="1:5" x14ac:dyDescent="0.2">
      <c r="A3110" s="2" t="s">
        <v>3251</v>
      </c>
      <c r="B3110" s="52">
        <v>7</v>
      </c>
      <c r="C3110" s="52">
        <v>1</v>
      </c>
      <c r="D3110" s="52">
        <v>6</v>
      </c>
      <c r="E3110" s="49">
        <v>0</v>
      </c>
    </row>
    <row r="3111" spans="1:5" x14ac:dyDescent="0.2">
      <c r="A3111" s="2" t="s">
        <v>3252</v>
      </c>
      <c r="B3111" s="52">
        <v>4</v>
      </c>
      <c r="C3111" s="2"/>
      <c r="D3111" s="52">
        <v>4</v>
      </c>
      <c r="E3111" s="49">
        <v>0</v>
      </c>
    </row>
    <row r="3112" spans="1:5" x14ac:dyDescent="0.2">
      <c r="A3112" s="2" t="s">
        <v>3253</v>
      </c>
      <c r="B3112" s="52">
        <v>1</v>
      </c>
      <c r="C3112" s="2"/>
      <c r="D3112" s="52">
        <v>1</v>
      </c>
      <c r="E3112" s="49">
        <v>0</v>
      </c>
    </row>
    <row r="3113" spans="1:5" x14ac:dyDescent="0.2">
      <c r="A3113" s="2" t="s">
        <v>3254</v>
      </c>
      <c r="B3113" s="52">
        <v>3</v>
      </c>
      <c r="C3113" s="52">
        <v>2</v>
      </c>
      <c r="D3113" s="52">
        <v>1</v>
      </c>
      <c r="E3113" s="49">
        <v>0</v>
      </c>
    </row>
    <row r="3114" spans="1:5" x14ac:dyDescent="0.2">
      <c r="A3114" s="2" t="s">
        <v>3255</v>
      </c>
      <c r="B3114" s="52">
        <v>11</v>
      </c>
      <c r="C3114" s="52">
        <v>4</v>
      </c>
      <c r="D3114" s="52">
        <v>7</v>
      </c>
      <c r="E3114" s="49">
        <v>0</v>
      </c>
    </row>
    <row r="3115" spans="1:5" x14ac:dyDescent="0.2">
      <c r="A3115" s="2" t="s">
        <v>3256</v>
      </c>
      <c r="B3115" s="52">
        <v>39</v>
      </c>
      <c r="C3115" s="52">
        <v>26</v>
      </c>
      <c r="D3115" s="52">
        <v>13</v>
      </c>
      <c r="E3115" s="49">
        <v>0</v>
      </c>
    </row>
    <row r="3116" spans="1:5" x14ac:dyDescent="0.2">
      <c r="A3116" s="2" t="s">
        <v>3257</v>
      </c>
      <c r="B3116" s="52">
        <v>13</v>
      </c>
      <c r="C3116" s="52">
        <v>7</v>
      </c>
      <c r="D3116" s="52">
        <v>6</v>
      </c>
      <c r="E3116" s="49">
        <v>0</v>
      </c>
    </row>
    <row r="3117" spans="1:5" x14ac:dyDescent="0.2">
      <c r="A3117" s="2" t="s">
        <v>3258</v>
      </c>
      <c r="B3117" s="52">
        <v>201</v>
      </c>
      <c r="C3117" s="52">
        <v>97</v>
      </c>
      <c r="D3117" s="52">
        <v>104</v>
      </c>
      <c r="E3117" s="49">
        <v>0</v>
      </c>
    </row>
    <row r="3118" spans="1:5" x14ac:dyDescent="0.2">
      <c r="A3118" s="2" t="s">
        <v>3259</v>
      </c>
      <c r="B3118" s="52">
        <v>33</v>
      </c>
      <c r="C3118" s="52">
        <v>14</v>
      </c>
      <c r="D3118" s="52">
        <v>19</v>
      </c>
      <c r="E3118" s="49">
        <v>0</v>
      </c>
    </row>
    <row r="3119" spans="1:5" x14ac:dyDescent="0.2">
      <c r="A3119" s="2" t="s">
        <v>3260</v>
      </c>
      <c r="B3119" s="52">
        <v>54</v>
      </c>
      <c r="C3119" s="52">
        <v>25</v>
      </c>
      <c r="D3119" s="52">
        <v>29</v>
      </c>
      <c r="E3119" s="49">
        <v>0</v>
      </c>
    </row>
    <row r="3120" spans="1:5" x14ac:dyDescent="0.2">
      <c r="A3120" s="2" t="s">
        <v>3261</v>
      </c>
      <c r="B3120" s="52">
        <v>17</v>
      </c>
      <c r="C3120" s="52">
        <v>6</v>
      </c>
      <c r="D3120" s="52">
        <v>11</v>
      </c>
      <c r="E3120" s="49">
        <v>0</v>
      </c>
    </row>
    <row r="3121" spans="1:5" x14ac:dyDescent="0.2">
      <c r="A3121" s="2" t="s">
        <v>3262</v>
      </c>
      <c r="B3121" s="52">
        <v>213</v>
      </c>
      <c r="C3121" s="52">
        <v>95</v>
      </c>
      <c r="D3121" s="52">
        <v>118</v>
      </c>
      <c r="E3121" s="49">
        <v>0</v>
      </c>
    </row>
    <row r="3122" spans="1:5" x14ac:dyDescent="0.2">
      <c r="A3122" s="2" t="s">
        <v>3263</v>
      </c>
      <c r="B3122" s="52">
        <v>45</v>
      </c>
      <c r="C3122" s="52">
        <v>13</v>
      </c>
      <c r="D3122" s="52">
        <v>32</v>
      </c>
      <c r="E3122" s="49">
        <v>0</v>
      </c>
    </row>
    <row r="3123" spans="1:5" x14ac:dyDescent="0.2">
      <c r="A3123" s="2" t="s">
        <v>3264</v>
      </c>
      <c r="B3123" s="52">
        <v>805</v>
      </c>
      <c r="C3123" s="52">
        <v>415</v>
      </c>
      <c r="D3123" s="52">
        <v>390</v>
      </c>
      <c r="E3123" s="49">
        <v>0</v>
      </c>
    </row>
    <row r="3124" spans="1:5" x14ac:dyDescent="0.2">
      <c r="A3124" s="2" t="s">
        <v>3265</v>
      </c>
      <c r="B3124" s="52">
        <v>145</v>
      </c>
      <c r="C3124" s="52">
        <v>61</v>
      </c>
      <c r="D3124" s="52">
        <v>84</v>
      </c>
      <c r="E3124" s="49">
        <v>0</v>
      </c>
    </row>
    <row r="3125" spans="1:5" x14ac:dyDescent="0.2">
      <c r="A3125" s="2" t="s">
        <v>3266</v>
      </c>
      <c r="B3125" s="52">
        <v>147</v>
      </c>
      <c r="C3125" s="52">
        <v>86</v>
      </c>
      <c r="D3125" s="52">
        <v>61</v>
      </c>
      <c r="E3125" s="49">
        <v>0</v>
      </c>
    </row>
    <row r="3126" spans="1:5" x14ac:dyDescent="0.2">
      <c r="A3126" s="2" t="s">
        <v>3267</v>
      </c>
      <c r="B3126" s="52">
        <v>70</v>
      </c>
      <c r="C3126" s="52">
        <v>32</v>
      </c>
      <c r="D3126" s="52">
        <v>38</v>
      </c>
      <c r="E3126" s="49">
        <v>0</v>
      </c>
    </row>
    <row r="3127" spans="1:5" x14ac:dyDescent="0.2">
      <c r="A3127" s="2" t="s">
        <v>3268</v>
      </c>
      <c r="B3127" s="52">
        <v>391</v>
      </c>
      <c r="C3127" s="52">
        <v>200</v>
      </c>
      <c r="D3127" s="52">
        <v>191</v>
      </c>
      <c r="E3127" s="49">
        <v>0</v>
      </c>
    </row>
    <row r="3128" spans="1:5" x14ac:dyDescent="0.2">
      <c r="A3128" s="2" t="s">
        <v>3269</v>
      </c>
      <c r="B3128" s="52">
        <v>43</v>
      </c>
      <c r="C3128" s="52">
        <v>12</v>
      </c>
      <c r="D3128" s="52">
        <v>31</v>
      </c>
      <c r="E3128" s="49">
        <v>0</v>
      </c>
    </row>
    <row r="3129" spans="1:5" x14ac:dyDescent="0.2">
      <c r="A3129" s="2" t="s">
        <v>3270</v>
      </c>
      <c r="B3129" s="52">
        <v>292</v>
      </c>
      <c r="C3129" s="52">
        <v>149</v>
      </c>
      <c r="D3129" s="52">
        <v>143</v>
      </c>
      <c r="E3129" s="49">
        <v>0</v>
      </c>
    </row>
    <row r="3130" spans="1:5" x14ac:dyDescent="0.2">
      <c r="A3130" s="2" t="s">
        <v>3271</v>
      </c>
      <c r="B3130" s="52">
        <v>82</v>
      </c>
      <c r="C3130" s="52">
        <v>33</v>
      </c>
      <c r="D3130" s="52">
        <v>49</v>
      </c>
      <c r="E3130" s="49">
        <v>0</v>
      </c>
    </row>
    <row r="3131" spans="1:5" x14ac:dyDescent="0.2">
      <c r="A3131" s="2" t="s">
        <v>3272</v>
      </c>
      <c r="B3131" s="52">
        <v>9</v>
      </c>
      <c r="C3131" s="52">
        <v>4</v>
      </c>
      <c r="D3131" s="52">
        <v>5</v>
      </c>
      <c r="E3131" s="49">
        <v>0</v>
      </c>
    </row>
    <row r="3132" spans="1:5" x14ac:dyDescent="0.2">
      <c r="A3132" s="2" t="s">
        <v>3273</v>
      </c>
      <c r="B3132" s="52">
        <v>6</v>
      </c>
      <c r="C3132" s="52">
        <v>5</v>
      </c>
      <c r="D3132" s="52">
        <v>1</v>
      </c>
      <c r="E3132" s="49">
        <v>0</v>
      </c>
    </row>
    <row r="3133" spans="1:5" x14ac:dyDescent="0.2">
      <c r="A3133" s="2" t="s">
        <v>3274</v>
      </c>
      <c r="B3133" s="52">
        <v>533</v>
      </c>
      <c r="C3133" s="52">
        <v>271</v>
      </c>
      <c r="D3133" s="52">
        <v>262</v>
      </c>
      <c r="E3133" s="49">
        <v>0</v>
      </c>
    </row>
    <row r="3134" spans="1:5" x14ac:dyDescent="0.2">
      <c r="A3134" s="2" t="s">
        <v>3275</v>
      </c>
      <c r="B3134" s="52">
        <v>100</v>
      </c>
      <c r="C3134" s="52">
        <v>33</v>
      </c>
      <c r="D3134" s="52">
        <v>67</v>
      </c>
      <c r="E3134" s="49">
        <v>0</v>
      </c>
    </row>
    <row r="3135" spans="1:5" x14ac:dyDescent="0.2">
      <c r="A3135" s="2" t="s">
        <v>3276</v>
      </c>
      <c r="B3135" s="52">
        <v>255</v>
      </c>
      <c r="C3135" s="52">
        <v>128</v>
      </c>
      <c r="D3135" s="52">
        <v>127</v>
      </c>
      <c r="E3135" s="49">
        <v>0</v>
      </c>
    </row>
    <row r="3136" spans="1:5" x14ac:dyDescent="0.2">
      <c r="A3136" s="2" t="s">
        <v>3277</v>
      </c>
      <c r="B3136" s="52">
        <v>109</v>
      </c>
      <c r="C3136" s="52">
        <v>40</v>
      </c>
      <c r="D3136" s="52">
        <v>69</v>
      </c>
      <c r="E3136" s="49">
        <v>0</v>
      </c>
    </row>
    <row r="3137" spans="1:5" x14ac:dyDescent="0.2">
      <c r="A3137" s="2" t="s">
        <v>3278</v>
      </c>
      <c r="B3137" s="52">
        <v>163</v>
      </c>
      <c r="C3137" s="52">
        <v>83</v>
      </c>
      <c r="D3137" s="52">
        <v>80</v>
      </c>
      <c r="E3137" s="49">
        <v>0</v>
      </c>
    </row>
    <row r="3138" spans="1:5" x14ac:dyDescent="0.2">
      <c r="A3138" s="2" t="s">
        <v>3279</v>
      </c>
      <c r="B3138" s="52">
        <v>29</v>
      </c>
      <c r="C3138" s="52">
        <v>11</v>
      </c>
      <c r="D3138" s="52">
        <v>18</v>
      </c>
      <c r="E3138" s="49">
        <v>0</v>
      </c>
    </row>
    <row r="3139" spans="1:5" x14ac:dyDescent="0.2">
      <c r="A3139" s="2" t="s">
        <v>3280</v>
      </c>
      <c r="B3139" s="52">
        <v>3</v>
      </c>
      <c r="C3139" s="52">
        <v>3</v>
      </c>
      <c r="D3139" s="2"/>
      <c r="E3139" s="49">
        <v>0</v>
      </c>
    </row>
    <row r="3140" spans="1:5" x14ac:dyDescent="0.2">
      <c r="A3140" s="2" t="s">
        <v>3281</v>
      </c>
      <c r="B3140" s="52">
        <v>15</v>
      </c>
      <c r="C3140" s="52">
        <v>11</v>
      </c>
      <c r="D3140" s="52">
        <v>4</v>
      </c>
      <c r="E3140" s="49">
        <v>0</v>
      </c>
    </row>
    <row r="3141" spans="1:5" x14ac:dyDescent="0.2">
      <c r="A3141" s="2" t="s">
        <v>3282</v>
      </c>
      <c r="B3141" s="52">
        <v>75</v>
      </c>
      <c r="C3141" s="52">
        <v>43</v>
      </c>
      <c r="D3141" s="52">
        <v>32</v>
      </c>
      <c r="E3141" s="49">
        <v>0</v>
      </c>
    </row>
    <row r="3142" spans="1:5" x14ac:dyDescent="0.2">
      <c r="A3142" s="2" t="s">
        <v>3283</v>
      </c>
      <c r="B3142" s="52">
        <v>13</v>
      </c>
      <c r="C3142" s="52">
        <v>4</v>
      </c>
      <c r="D3142" s="52">
        <v>9</v>
      </c>
      <c r="E3142" s="49">
        <v>0</v>
      </c>
    </row>
    <row r="3143" spans="1:5" x14ac:dyDescent="0.2">
      <c r="A3143" s="2" t="s">
        <v>3284</v>
      </c>
      <c r="B3143" s="52">
        <v>4</v>
      </c>
      <c r="C3143" s="52">
        <v>2</v>
      </c>
      <c r="D3143" s="52">
        <v>2</v>
      </c>
      <c r="E3143" s="49">
        <v>0</v>
      </c>
    </row>
    <row r="3144" spans="1:5" x14ac:dyDescent="0.2">
      <c r="A3144" s="2" t="s">
        <v>3285</v>
      </c>
      <c r="B3144" s="52">
        <v>11</v>
      </c>
      <c r="C3144" s="52">
        <v>4</v>
      </c>
      <c r="D3144" s="52">
        <v>7</v>
      </c>
      <c r="E3144" s="49">
        <v>0</v>
      </c>
    </row>
    <row r="3145" spans="1:5" x14ac:dyDescent="0.2">
      <c r="A3145" s="2" t="s">
        <v>3286</v>
      </c>
      <c r="B3145" s="52">
        <v>201</v>
      </c>
      <c r="C3145" s="52">
        <v>97</v>
      </c>
      <c r="D3145" s="52">
        <v>104</v>
      </c>
      <c r="E3145" s="49">
        <v>0</v>
      </c>
    </row>
    <row r="3146" spans="1:5" x14ac:dyDescent="0.2">
      <c r="A3146" s="2" t="s">
        <v>3287</v>
      </c>
      <c r="B3146" s="52">
        <v>54</v>
      </c>
      <c r="C3146" s="52">
        <v>25</v>
      </c>
      <c r="D3146" s="52">
        <v>29</v>
      </c>
      <c r="E3146" s="49">
        <v>0</v>
      </c>
    </row>
    <row r="3147" spans="1:5" x14ac:dyDescent="0.2">
      <c r="A3147" s="2" t="s">
        <v>3288</v>
      </c>
      <c r="B3147" s="52">
        <v>213</v>
      </c>
      <c r="C3147" s="52">
        <v>95</v>
      </c>
      <c r="D3147" s="52">
        <v>118</v>
      </c>
      <c r="E3147" s="49">
        <v>0</v>
      </c>
    </row>
    <row r="3148" spans="1:5" x14ac:dyDescent="0.2">
      <c r="A3148" s="2" t="s">
        <v>3289</v>
      </c>
      <c r="B3148" s="52">
        <v>805</v>
      </c>
      <c r="C3148" s="52">
        <v>415</v>
      </c>
      <c r="D3148" s="52">
        <v>390</v>
      </c>
      <c r="E3148" s="49">
        <v>0</v>
      </c>
    </row>
    <row r="3149" spans="1:5" x14ac:dyDescent="0.2">
      <c r="A3149" s="2" t="s">
        <v>3290</v>
      </c>
      <c r="B3149" s="52">
        <v>147</v>
      </c>
      <c r="C3149" s="52">
        <v>86</v>
      </c>
      <c r="D3149" s="52">
        <v>61</v>
      </c>
      <c r="E3149" s="49">
        <v>0</v>
      </c>
    </row>
    <row r="3150" spans="1:5" x14ac:dyDescent="0.2">
      <c r="A3150" s="2" t="s">
        <v>3291</v>
      </c>
      <c r="B3150" s="52">
        <v>391</v>
      </c>
      <c r="C3150" s="52">
        <v>200</v>
      </c>
      <c r="D3150" s="52">
        <v>191</v>
      </c>
      <c r="E3150" s="49">
        <v>0</v>
      </c>
    </row>
    <row r="3151" spans="1:5" x14ac:dyDescent="0.2">
      <c r="A3151" s="2" t="s">
        <v>3292</v>
      </c>
      <c r="B3151" s="52">
        <v>292</v>
      </c>
      <c r="C3151" s="52">
        <v>149</v>
      </c>
      <c r="D3151" s="52">
        <v>143</v>
      </c>
      <c r="E3151" s="49">
        <v>0</v>
      </c>
    </row>
    <row r="3152" spans="1:5" x14ac:dyDescent="0.2">
      <c r="A3152" s="2" t="s">
        <v>3293</v>
      </c>
      <c r="B3152" s="52">
        <v>9</v>
      </c>
      <c r="C3152" s="52">
        <v>4</v>
      </c>
      <c r="D3152" s="52">
        <v>5</v>
      </c>
      <c r="E3152" s="49">
        <v>0</v>
      </c>
    </row>
    <row r="3153" spans="1:5" x14ac:dyDescent="0.2">
      <c r="A3153" s="2" t="s">
        <v>3294</v>
      </c>
      <c r="B3153" s="52">
        <v>533</v>
      </c>
      <c r="C3153" s="52">
        <v>271</v>
      </c>
      <c r="D3153" s="52">
        <v>262</v>
      </c>
      <c r="E3153" s="49">
        <v>0</v>
      </c>
    </row>
    <row r="3154" spans="1:5" x14ac:dyDescent="0.2">
      <c r="A3154" s="2" t="s">
        <v>3295</v>
      </c>
      <c r="B3154" s="52">
        <v>255</v>
      </c>
      <c r="C3154" s="52">
        <v>128</v>
      </c>
      <c r="D3154" s="52">
        <v>127</v>
      </c>
      <c r="E3154" s="49">
        <v>0</v>
      </c>
    </row>
    <row r="3155" spans="1:5" x14ac:dyDescent="0.2">
      <c r="A3155" s="2" t="s">
        <v>3296</v>
      </c>
      <c r="B3155" s="52">
        <v>163</v>
      </c>
      <c r="C3155" s="52">
        <v>83</v>
      </c>
      <c r="D3155" s="52">
        <v>80</v>
      </c>
      <c r="E3155" s="49">
        <v>0</v>
      </c>
    </row>
    <row r="3156" spans="1:5" x14ac:dyDescent="0.2">
      <c r="A3156" s="2" t="s">
        <v>3297</v>
      </c>
      <c r="B3156" s="52">
        <v>3</v>
      </c>
      <c r="C3156" s="52">
        <v>3</v>
      </c>
      <c r="D3156" s="2"/>
      <c r="E3156" s="49">
        <v>0</v>
      </c>
    </row>
    <row r="3157" spans="1:5" x14ac:dyDescent="0.2">
      <c r="A3157" s="2" t="s">
        <v>3298</v>
      </c>
      <c r="B3157" s="52">
        <v>75</v>
      </c>
      <c r="C3157" s="52">
        <v>43</v>
      </c>
      <c r="D3157" s="52">
        <v>32</v>
      </c>
      <c r="E3157" s="49">
        <v>0</v>
      </c>
    </row>
    <row r="3158" spans="1:5" x14ac:dyDescent="0.2">
      <c r="A3158" s="2" t="s">
        <v>3299</v>
      </c>
      <c r="B3158" s="52">
        <v>4</v>
      </c>
      <c r="C3158" s="52">
        <v>2</v>
      </c>
      <c r="D3158" s="52">
        <v>2</v>
      </c>
      <c r="E3158" s="49">
        <v>0</v>
      </c>
    </row>
    <row r="3159" spans="1:5" x14ac:dyDescent="0.2">
      <c r="A3159" s="2" t="s">
        <v>3300</v>
      </c>
      <c r="B3159" s="52">
        <v>39</v>
      </c>
      <c r="C3159" s="52">
        <v>26</v>
      </c>
      <c r="D3159" s="52">
        <v>13</v>
      </c>
      <c r="E3159" s="49">
        <v>0</v>
      </c>
    </row>
    <row r="3160" spans="1:5" x14ac:dyDescent="0.2">
      <c r="A3160" s="2" t="s">
        <v>3301</v>
      </c>
      <c r="B3160" s="52">
        <v>13</v>
      </c>
      <c r="C3160" s="52">
        <v>7</v>
      </c>
      <c r="D3160" s="52">
        <v>6</v>
      </c>
      <c r="E3160" s="49">
        <v>0</v>
      </c>
    </row>
    <row r="3161" spans="1:5" x14ac:dyDescent="0.2">
      <c r="A3161" s="2" t="s">
        <v>3302</v>
      </c>
      <c r="B3161" s="52">
        <v>232</v>
      </c>
      <c r="C3161" s="52">
        <v>111</v>
      </c>
      <c r="D3161" s="52">
        <v>121</v>
      </c>
      <c r="E3161" s="49">
        <v>0</v>
      </c>
    </row>
    <row r="3162" spans="1:5" x14ac:dyDescent="0.2">
      <c r="A3162" s="2" t="s">
        <v>3303</v>
      </c>
      <c r="B3162" s="52">
        <v>70</v>
      </c>
      <c r="C3162" s="52">
        <v>31</v>
      </c>
      <c r="D3162" s="52">
        <v>39</v>
      </c>
      <c r="E3162" s="49">
        <v>0</v>
      </c>
    </row>
    <row r="3163" spans="1:5" x14ac:dyDescent="0.2">
      <c r="A3163" s="2" t="s">
        <v>3304</v>
      </c>
      <c r="B3163" s="52">
        <v>255</v>
      </c>
      <c r="C3163" s="52">
        <v>107</v>
      </c>
      <c r="D3163" s="52">
        <v>148</v>
      </c>
      <c r="E3163" s="49">
        <v>0</v>
      </c>
    </row>
    <row r="3164" spans="1:5" x14ac:dyDescent="0.2">
      <c r="A3164" s="2" t="s">
        <v>3305</v>
      </c>
      <c r="B3164" s="52">
        <v>928</v>
      </c>
      <c r="C3164" s="52">
        <v>467</v>
      </c>
      <c r="D3164" s="52">
        <v>461</v>
      </c>
      <c r="E3164" s="49">
        <v>0</v>
      </c>
    </row>
    <row r="3165" spans="1:5" x14ac:dyDescent="0.2">
      <c r="A3165" s="2" t="s">
        <v>3306</v>
      </c>
      <c r="B3165" s="52">
        <v>214</v>
      </c>
      <c r="C3165" s="52">
        <v>117</v>
      </c>
      <c r="D3165" s="52">
        <v>97</v>
      </c>
      <c r="E3165" s="49">
        <v>0</v>
      </c>
    </row>
    <row r="3166" spans="1:5" x14ac:dyDescent="0.2">
      <c r="A3166" s="2" t="s">
        <v>3307</v>
      </c>
      <c r="B3166" s="52">
        <v>430</v>
      </c>
      <c r="C3166" s="52">
        <v>211</v>
      </c>
      <c r="D3166" s="52">
        <v>219</v>
      </c>
      <c r="E3166" s="49">
        <v>0</v>
      </c>
    </row>
    <row r="3167" spans="1:5" x14ac:dyDescent="0.2">
      <c r="A3167" s="2" t="s">
        <v>3308</v>
      </c>
      <c r="B3167" s="52">
        <v>368</v>
      </c>
      <c r="C3167" s="52">
        <v>181</v>
      </c>
      <c r="D3167" s="52">
        <v>187</v>
      </c>
      <c r="E3167" s="49">
        <v>0</v>
      </c>
    </row>
    <row r="3168" spans="1:5" x14ac:dyDescent="0.2">
      <c r="A3168" s="2" t="s">
        <v>3309</v>
      </c>
      <c r="B3168" s="52">
        <v>15</v>
      </c>
      <c r="C3168" s="52">
        <v>9</v>
      </c>
      <c r="D3168" s="52">
        <v>6</v>
      </c>
      <c r="E3168" s="49">
        <v>0</v>
      </c>
    </row>
    <row r="3169" spans="1:256" x14ac:dyDescent="0.2">
      <c r="A3169" s="2" t="s">
        <v>3310</v>
      </c>
      <c r="B3169" s="52">
        <v>624</v>
      </c>
      <c r="C3169" s="52">
        <v>301</v>
      </c>
      <c r="D3169" s="52">
        <v>323</v>
      </c>
      <c r="E3169" s="49">
        <v>0</v>
      </c>
    </row>
    <row r="3170" spans="1:256" x14ac:dyDescent="0.2">
      <c r="A3170" s="2" t="s">
        <v>3311</v>
      </c>
      <c r="B3170" s="52">
        <v>353</v>
      </c>
      <c r="C3170" s="52">
        <v>163</v>
      </c>
      <c r="D3170" s="52">
        <v>190</v>
      </c>
      <c r="E3170" s="49">
        <v>0</v>
      </c>
    </row>
    <row r="3171" spans="1:256" x14ac:dyDescent="0.2">
      <c r="A3171" s="2" t="s">
        <v>3312</v>
      </c>
      <c r="B3171" s="52">
        <v>192</v>
      </c>
      <c r="C3171" s="52">
        <v>94</v>
      </c>
      <c r="D3171" s="52">
        <v>98</v>
      </c>
      <c r="E3171" s="49">
        <v>0</v>
      </c>
    </row>
    <row r="3172" spans="1:256" x14ac:dyDescent="0.2">
      <c r="A3172" s="2" t="s">
        <v>3313</v>
      </c>
      <c r="B3172" s="52">
        <v>17</v>
      </c>
      <c r="C3172" s="52">
        <v>13</v>
      </c>
      <c r="D3172" s="52">
        <v>4</v>
      </c>
      <c r="E3172" s="49">
        <v>0</v>
      </c>
    </row>
    <row r="3173" spans="1:256" x14ac:dyDescent="0.2">
      <c r="A3173" s="2" t="s">
        <v>3314</v>
      </c>
      <c r="B3173" s="52">
        <v>85</v>
      </c>
      <c r="C3173" s="52">
        <v>46</v>
      </c>
      <c r="D3173" s="52">
        <v>39</v>
      </c>
      <c r="E3173" s="49">
        <v>0</v>
      </c>
    </row>
    <row r="3174" spans="1:256" x14ac:dyDescent="0.2">
      <c r="A3174" s="2" t="s">
        <v>3315</v>
      </c>
      <c r="B3174" s="52">
        <v>15</v>
      </c>
      <c r="C3174" s="52">
        <v>6</v>
      </c>
      <c r="D3174" s="52">
        <v>9</v>
      </c>
      <c r="E3174" s="49">
        <v>0</v>
      </c>
    </row>
    <row r="3175" spans="1:256" x14ac:dyDescent="0.2">
      <c r="A3175" s="2" t="s">
        <v>3316</v>
      </c>
      <c r="B3175" s="52">
        <v>79</v>
      </c>
      <c r="C3175" s="52">
        <v>33</v>
      </c>
      <c r="D3175" s="52">
        <v>46</v>
      </c>
      <c r="E3175" s="49">
        <v>0</v>
      </c>
    </row>
    <row r="3176" spans="1:256" x14ac:dyDescent="0.2">
      <c r="A3176" s="2" t="s">
        <v>3317</v>
      </c>
      <c r="B3176" s="52">
        <v>2736</v>
      </c>
      <c r="C3176" s="52">
        <v>1402</v>
      </c>
      <c r="D3176" s="52">
        <v>1334</v>
      </c>
      <c r="E3176" s="49">
        <v>0</v>
      </c>
    </row>
    <row r="3177" spans="1:256" x14ac:dyDescent="0.2">
      <c r="A3177" s="2" t="s">
        <v>3318</v>
      </c>
      <c r="B3177" s="52">
        <v>375</v>
      </c>
      <c r="C3177" s="52">
        <v>191</v>
      </c>
      <c r="D3177" s="52">
        <v>184</v>
      </c>
      <c r="E3177" s="49">
        <v>0</v>
      </c>
    </row>
    <row r="3178" spans="1:256" x14ac:dyDescent="0.2">
      <c r="A3178" s="2" t="s">
        <v>3319</v>
      </c>
      <c r="B3178" s="52">
        <v>385</v>
      </c>
      <c r="C3178" s="52">
        <v>115</v>
      </c>
      <c r="D3178" s="52">
        <v>270</v>
      </c>
      <c r="E3178" s="49">
        <v>0</v>
      </c>
    </row>
    <row r="3179" spans="1:256" x14ac:dyDescent="0.2">
      <c r="A3179" s="2" t="s">
        <v>3320</v>
      </c>
      <c r="B3179" s="52">
        <v>178</v>
      </c>
      <c r="C3179" s="52">
        <v>72</v>
      </c>
      <c r="D3179" s="52">
        <v>106</v>
      </c>
      <c r="E3179" s="49">
        <v>0</v>
      </c>
    </row>
    <row r="3180" spans="1:256" x14ac:dyDescent="0.2">
      <c r="A3180" s="2" t="s">
        <v>3321</v>
      </c>
      <c r="B3180" s="52">
        <v>2978</v>
      </c>
      <c r="C3180" s="52">
        <v>1498</v>
      </c>
      <c r="D3180" s="52">
        <v>1480</v>
      </c>
      <c r="E3180" s="49">
        <v>0</v>
      </c>
    </row>
    <row r="3181" spans="1:256" x14ac:dyDescent="0.2">
      <c r="A3181" s="2" t="s">
        <v>3322</v>
      </c>
      <c r="B3181" s="52">
        <v>747</v>
      </c>
      <c r="C3181" s="52">
        <v>300</v>
      </c>
      <c r="D3181" s="52">
        <v>447</v>
      </c>
      <c r="E3181" s="49">
        <v>0</v>
      </c>
    </row>
    <row r="3182" spans="1:256" x14ac:dyDescent="0.2">
      <c r="A3182" s="2" t="s">
        <v>3323</v>
      </c>
      <c r="B3182" s="52">
        <v>2978</v>
      </c>
      <c r="C3182" s="52">
        <v>1498</v>
      </c>
      <c r="D3182" s="52">
        <v>1480</v>
      </c>
      <c r="E3182" s="49">
        <v>0</v>
      </c>
    </row>
    <row r="3183" spans="1:256" x14ac:dyDescent="0.2">
      <c r="A3183" s="2" t="s">
        <v>3324</v>
      </c>
      <c r="B3183" s="52">
        <v>3603</v>
      </c>
      <c r="C3183" s="52">
        <v>1740</v>
      </c>
      <c r="D3183" s="52">
        <v>1863</v>
      </c>
      <c r="E3183" s="49">
        <v>0</v>
      </c>
    </row>
    <row r="3184" spans="1:256" x14ac:dyDescent="0.2">
      <c r="A3184" s="2" t="s">
        <v>512</v>
      </c>
      <c r="B3184" s="51" t="s">
        <v>535</v>
      </c>
      <c r="C3184" s="51" t="s">
        <v>536</v>
      </c>
      <c r="D3184" s="51" t="s">
        <v>537</v>
      </c>
      <c r="E3184" s="49">
        <v>0</v>
      </c>
      <c r="F3184" s="51"/>
      <c r="G3184" s="51"/>
      <c r="H3184" s="51"/>
      <c r="I3184" s="2"/>
      <c r="J3184" s="51"/>
      <c r="K3184" s="51"/>
      <c r="L3184" s="51"/>
      <c r="M3184" s="2"/>
      <c r="N3184" s="51"/>
      <c r="O3184" s="51"/>
      <c r="P3184" s="51"/>
      <c r="Q3184" s="2"/>
      <c r="R3184" s="51"/>
      <c r="S3184" s="51"/>
      <c r="T3184" s="51"/>
      <c r="U3184" s="2"/>
      <c r="V3184" s="51"/>
      <c r="W3184" s="51"/>
      <c r="X3184" s="51"/>
      <c r="Y3184" s="2"/>
      <c r="Z3184" s="51"/>
      <c r="AA3184" s="51"/>
      <c r="AB3184" s="51"/>
      <c r="AC3184" s="2"/>
      <c r="AD3184" s="51"/>
      <c r="AE3184" s="51"/>
      <c r="AF3184" s="51"/>
      <c r="AG3184" s="2"/>
      <c r="AH3184" s="51"/>
      <c r="AI3184" s="51"/>
      <c r="AJ3184" s="51"/>
      <c r="AK3184" s="2"/>
      <c r="AL3184" s="51"/>
      <c r="AM3184" s="51"/>
      <c r="AN3184" s="51"/>
      <c r="AO3184" s="2"/>
      <c r="AP3184" s="51"/>
      <c r="AQ3184" s="51"/>
      <c r="AR3184" s="51"/>
      <c r="AS3184" s="2"/>
      <c r="AT3184" s="51"/>
      <c r="AU3184" s="51"/>
      <c r="AV3184" s="51"/>
      <c r="AW3184" s="2"/>
      <c r="AX3184" s="51"/>
      <c r="AY3184" s="51"/>
      <c r="AZ3184" s="51"/>
      <c r="BA3184" s="2"/>
      <c r="BB3184" s="51"/>
      <c r="BC3184" s="51"/>
      <c r="BD3184" s="51"/>
      <c r="BE3184" s="2"/>
      <c r="BF3184" s="51"/>
      <c r="BG3184" s="51"/>
      <c r="BH3184" s="51"/>
      <c r="BI3184" s="2"/>
      <c r="BJ3184" s="51"/>
      <c r="BK3184" s="51"/>
      <c r="BL3184" s="51"/>
      <c r="BM3184" s="2"/>
      <c r="BN3184" s="51"/>
      <c r="BO3184" s="51"/>
      <c r="BP3184" s="51"/>
      <c r="BQ3184" s="2"/>
      <c r="BR3184" s="51"/>
      <c r="BS3184" s="51"/>
      <c r="BT3184" s="51"/>
      <c r="BU3184" s="2"/>
      <c r="BV3184" s="51"/>
      <c r="BW3184" s="51"/>
      <c r="BX3184" s="51"/>
      <c r="BY3184" s="2"/>
      <c r="BZ3184" s="51"/>
      <c r="CA3184" s="51"/>
      <c r="CB3184" s="51"/>
      <c r="CC3184" s="2"/>
      <c r="CD3184" s="51"/>
      <c r="CE3184" s="51"/>
      <c r="CF3184" s="51"/>
      <c r="CG3184" s="2"/>
      <c r="CH3184" s="51"/>
      <c r="CI3184" s="51"/>
      <c r="CJ3184" s="51"/>
      <c r="CK3184" s="2"/>
      <c r="CL3184" s="51"/>
      <c r="CM3184" s="51"/>
      <c r="CN3184" s="51"/>
      <c r="CO3184" s="2"/>
      <c r="CP3184" s="51"/>
      <c r="CQ3184" s="51"/>
      <c r="CR3184" s="51"/>
      <c r="CS3184" s="2"/>
      <c r="CT3184" s="51"/>
      <c r="CU3184" s="51"/>
      <c r="CV3184" s="51"/>
      <c r="CW3184" s="2"/>
      <c r="CX3184" s="51"/>
      <c r="CY3184" s="51"/>
      <c r="CZ3184" s="51"/>
      <c r="DA3184" s="2"/>
      <c r="DB3184" s="51"/>
      <c r="DC3184" s="51"/>
      <c r="DD3184" s="51"/>
      <c r="DE3184" s="2"/>
      <c r="DF3184" s="51"/>
      <c r="DG3184" s="51"/>
      <c r="DH3184" s="51"/>
      <c r="DI3184" s="2"/>
      <c r="DJ3184" s="51"/>
      <c r="DK3184" s="51"/>
      <c r="DL3184" s="51"/>
      <c r="DM3184" s="2"/>
      <c r="DN3184" s="51"/>
      <c r="DO3184" s="51"/>
      <c r="DP3184" s="51"/>
      <c r="DQ3184" s="2"/>
      <c r="DR3184" s="51"/>
      <c r="DS3184" s="51"/>
      <c r="DT3184" s="51"/>
      <c r="DU3184" s="2"/>
      <c r="DV3184" s="51"/>
      <c r="DW3184" s="51"/>
      <c r="DX3184" s="51"/>
      <c r="DY3184" s="2"/>
      <c r="DZ3184" s="51"/>
      <c r="EA3184" s="51"/>
      <c r="EB3184" s="51"/>
      <c r="EC3184" s="2"/>
      <c r="ED3184" s="51"/>
      <c r="EE3184" s="51"/>
      <c r="EF3184" s="51"/>
      <c r="EG3184" s="2"/>
      <c r="EH3184" s="51"/>
      <c r="EI3184" s="51"/>
      <c r="EJ3184" s="51"/>
      <c r="EK3184" s="2"/>
      <c r="EL3184" s="51"/>
      <c r="EM3184" s="51"/>
      <c r="EN3184" s="51"/>
      <c r="EO3184" s="2"/>
      <c r="EP3184" s="51"/>
      <c r="EQ3184" s="51"/>
      <c r="ER3184" s="51"/>
      <c r="ES3184" s="2"/>
      <c r="ET3184" s="51"/>
      <c r="EU3184" s="51"/>
      <c r="EV3184" s="51"/>
      <c r="EW3184" s="2"/>
      <c r="EX3184" s="51"/>
      <c r="EY3184" s="51"/>
      <c r="EZ3184" s="51"/>
      <c r="FA3184" s="2"/>
      <c r="FB3184" s="51"/>
      <c r="FC3184" s="51"/>
      <c r="FD3184" s="51"/>
      <c r="FE3184" s="2"/>
      <c r="FF3184" s="51"/>
      <c r="FG3184" s="51"/>
      <c r="FH3184" s="51"/>
      <c r="FI3184" s="2"/>
      <c r="FJ3184" s="51"/>
      <c r="FK3184" s="51"/>
      <c r="FL3184" s="51"/>
      <c r="FM3184" s="2"/>
      <c r="FN3184" s="51"/>
      <c r="FO3184" s="51"/>
      <c r="FP3184" s="51"/>
      <c r="FQ3184" s="2"/>
      <c r="FR3184" s="51"/>
      <c r="FS3184" s="51"/>
      <c r="FT3184" s="51"/>
      <c r="FU3184" s="2"/>
      <c r="FV3184" s="51"/>
      <c r="FW3184" s="51"/>
      <c r="FX3184" s="51"/>
      <c r="FY3184" s="2"/>
      <c r="FZ3184" s="51"/>
      <c r="GA3184" s="51"/>
      <c r="GB3184" s="51"/>
      <c r="GC3184" s="2"/>
      <c r="GD3184" s="51"/>
      <c r="GE3184" s="51"/>
      <c r="GF3184" s="51"/>
      <c r="GG3184" s="2"/>
      <c r="GH3184" s="51"/>
      <c r="GI3184" s="51"/>
      <c r="GJ3184" s="51"/>
      <c r="GK3184" s="2"/>
      <c r="GL3184" s="51"/>
      <c r="GM3184" s="51"/>
      <c r="GN3184" s="51"/>
      <c r="GO3184" s="2"/>
      <c r="GP3184" s="51"/>
      <c r="GQ3184" s="51"/>
      <c r="GR3184" s="51"/>
      <c r="GS3184" s="2"/>
      <c r="GT3184" s="51"/>
      <c r="GU3184" s="51"/>
      <c r="GV3184" s="51"/>
      <c r="GW3184" s="2"/>
      <c r="GX3184" s="51"/>
      <c r="GY3184" s="51"/>
      <c r="GZ3184" s="51"/>
      <c r="HA3184" s="2"/>
      <c r="HB3184" s="51"/>
      <c r="HC3184" s="51"/>
      <c r="HD3184" s="51"/>
      <c r="HE3184" s="2"/>
      <c r="HF3184" s="51"/>
      <c r="HG3184" s="51"/>
      <c r="HH3184" s="51"/>
      <c r="HI3184" s="2"/>
      <c r="HJ3184" s="51"/>
      <c r="HK3184" s="51"/>
      <c r="HL3184" s="51"/>
      <c r="HM3184" s="2"/>
      <c r="HN3184" s="51"/>
      <c r="HO3184" s="51"/>
      <c r="HP3184" s="51"/>
      <c r="HQ3184" s="2"/>
      <c r="HR3184" s="51"/>
      <c r="HS3184" s="51"/>
      <c r="HT3184" s="51"/>
      <c r="HU3184" s="2"/>
      <c r="HV3184" s="51"/>
      <c r="HW3184" s="51"/>
      <c r="HX3184" s="51"/>
      <c r="HY3184" s="2"/>
      <c r="HZ3184" s="51"/>
      <c r="IA3184" s="51"/>
      <c r="IB3184" s="51"/>
      <c r="IC3184" s="2"/>
      <c r="ID3184" s="51"/>
      <c r="IE3184" s="51"/>
      <c r="IF3184" s="51"/>
      <c r="IG3184" s="2"/>
      <c r="IH3184" s="51"/>
      <c r="II3184" s="51"/>
      <c r="IJ3184" s="51"/>
      <c r="IK3184" s="2"/>
      <c r="IL3184" s="51"/>
      <c r="IM3184" s="51"/>
      <c r="IN3184" s="51"/>
      <c r="IO3184" s="2"/>
      <c r="IP3184" s="51"/>
      <c r="IQ3184" s="51"/>
      <c r="IR3184" s="51"/>
      <c r="IS3184" s="2"/>
      <c r="IT3184" s="51"/>
      <c r="IU3184" s="51"/>
      <c r="IV3184" s="51"/>
    </row>
    <row r="3185" spans="1:5" x14ac:dyDescent="0.2">
      <c r="A3185" s="2" t="s">
        <v>3325</v>
      </c>
      <c r="B3185" s="52">
        <v>17</v>
      </c>
      <c r="C3185" s="52">
        <v>8</v>
      </c>
      <c r="D3185" s="52">
        <v>9</v>
      </c>
      <c r="E3185" s="49">
        <v>0</v>
      </c>
    </row>
    <row r="3186" spans="1:5" x14ac:dyDescent="0.2">
      <c r="A3186" s="2" t="s">
        <v>3326</v>
      </c>
      <c r="B3186" s="52">
        <v>740</v>
      </c>
      <c r="C3186" s="52">
        <v>360</v>
      </c>
      <c r="D3186" s="52">
        <v>380</v>
      </c>
      <c r="E3186" s="49">
        <v>0</v>
      </c>
    </row>
    <row r="3187" spans="1:5" x14ac:dyDescent="0.2">
      <c r="A3187" s="2" t="s">
        <v>3327</v>
      </c>
      <c r="B3187" s="52">
        <v>62</v>
      </c>
      <c r="C3187" s="52">
        <v>25</v>
      </c>
      <c r="D3187" s="52">
        <v>37</v>
      </c>
      <c r="E3187" s="49">
        <v>0</v>
      </c>
    </row>
    <row r="3188" spans="1:5" x14ac:dyDescent="0.2">
      <c r="A3188" s="2" t="s">
        <v>3328</v>
      </c>
      <c r="B3188" s="52">
        <v>102</v>
      </c>
      <c r="C3188" s="52">
        <v>22</v>
      </c>
      <c r="D3188" s="52">
        <v>80</v>
      </c>
      <c r="E3188" s="49">
        <v>0</v>
      </c>
    </row>
    <row r="3189" spans="1:5" x14ac:dyDescent="0.2">
      <c r="A3189" s="2" t="s">
        <v>3329</v>
      </c>
      <c r="B3189" s="52">
        <v>40</v>
      </c>
      <c r="C3189" s="52">
        <v>14</v>
      </c>
      <c r="D3189" s="52">
        <v>26</v>
      </c>
      <c r="E3189" s="49">
        <v>0</v>
      </c>
    </row>
    <row r="3190" spans="1:5" x14ac:dyDescent="0.2">
      <c r="A3190" s="2" t="s">
        <v>3330</v>
      </c>
      <c r="B3190" s="52">
        <v>31</v>
      </c>
      <c r="C3190" s="52">
        <v>8</v>
      </c>
      <c r="D3190" s="52">
        <v>23</v>
      </c>
      <c r="E3190" s="49">
        <v>0</v>
      </c>
    </row>
    <row r="3191" spans="1:5" x14ac:dyDescent="0.2">
      <c r="A3191" s="2" t="s">
        <v>3331</v>
      </c>
      <c r="B3191" s="52">
        <v>652</v>
      </c>
      <c r="C3191" s="52">
        <v>352</v>
      </c>
      <c r="D3191" s="52">
        <v>300</v>
      </c>
      <c r="E3191" s="49">
        <v>0</v>
      </c>
    </row>
    <row r="3192" spans="1:5" x14ac:dyDescent="0.2">
      <c r="A3192" s="2" t="s">
        <v>3332</v>
      </c>
      <c r="B3192" s="52">
        <v>122</v>
      </c>
      <c r="C3192" s="52">
        <v>59</v>
      </c>
      <c r="D3192" s="52">
        <v>63</v>
      </c>
      <c r="E3192" s="49">
        <v>0</v>
      </c>
    </row>
    <row r="3193" spans="1:5" x14ac:dyDescent="0.2">
      <c r="A3193" s="2" t="s">
        <v>3333</v>
      </c>
      <c r="B3193" s="52">
        <v>167</v>
      </c>
      <c r="C3193" s="52">
        <v>62</v>
      </c>
      <c r="D3193" s="52">
        <v>105</v>
      </c>
      <c r="E3193" s="49">
        <v>0</v>
      </c>
    </row>
    <row r="3194" spans="1:5" x14ac:dyDescent="0.2">
      <c r="A3194" s="2" t="s">
        <v>3334</v>
      </c>
      <c r="B3194" s="52">
        <v>47</v>
      </c>
      <c r="C3194" s="52">
        <v>14</v>
      </c>
      <c r="D3194" s="52">
        <v>33</v>
      </c>
      <c r="E3194" s="49">
        <v>0</v>
      </c>
    </row>
    <row r="3195" spans="1:5" x14ac:dyDescent="0.2">
      <c r="A3195" s="2" t="s">
        <v>3335</v>
      </c>
      <c r="B3195" s="52">
        <v>51</v>
      </c>
      <c r="C3195" s="52">
        <v>31</v>
      </c>
      <c r="D3195" s="52">
        <v>20</v>
      </c>
      <c r="E3195" s="49">
        <v>0</v>
      </c>
    </row>
    <row r="3196" spans="1:5" x14ac:dyDescent="0.2">
      <c r="A3196" s="2" t="s">
        <v>3336</v>
      </c>
      <c r="B3196" s="52">
        <v>26</v>
      </c>
      <c r="C3196" s="52">
        <v>14</v>
      </c>
      <c r="D3196" s="52">
        <v>12</v>
      </c>
      <c r="E3196" s="49">
        <v>0</v>
      </c>
    </row>
    <row r="3197" spans="1:5" x14ac:dyDescent="0.2">
      <c r="A3197" s="2" t="s">
        <v>3337</v>
      </c>
      <c r="B3197" s="52">
        <v>1482</v>
      </c>
      <c r="C3197" s="52">
        <v>752</v>
      </c>
      <c r="D3197" s="52">
        <v>730</v>
      </c>
      <c r="E3197" s="49">
        <v>0</v>
      </c>
    </row>
    <row r="3198" spans="1:5" x14ac:dyDescent="0.2">
      <c r="A3198" s="2" t="s">
        <v>3338</v>
      </c>
      <c r="B3198" s="52">
        <v>148</v>
      </c>
      <c r="C3198" s="52">
        <v>69</v>
      </c>
      <c r="D3198" s="52">
        <v>79</v>
      </c>
      <c r="E3198" s="49">
        <v>0</v>
      </c>
    </row>
    <row r="3199" spans="1:5" x14ac:dyDescent="0.2">
      <c r="A3199" s="2" t="s">
        <v>3339</v>
      </c>
      <c r="B3199" s="52">
        <v>121</v>
      </c>
      <c r="C3199" s="52">
        <v>33</v>
      </c>
      <c r="D3199" s="52">
        <v>88</v>
      </c>
      <c r="E3199" s="49">
        <v>0</v>
      </c>
    </row>
    <row r="3200" spans="1:5" x14ac:dyDescent="0.2">
      <c r="A3200" s="2" t="s">
        <v>3340</v>
      </c>
      <c r="B3200" s="52">
        <v>80</v>
      </c>
      <c r="C3200" s="52">
        <v>36</v>
      </c>
      <c r="D3200" s="52">
        <v>44</v>
      </c>
      <c r="E3200" s="49">
        <v>0</v>
      </c>
    </row>
    <row r="3201" spans="1:5" x14ac:dyDescent="0.2">
      <c r="A3201" s="2" t="s">
        <v>3341</v>
      </c>
      <c r="B3201" s="52">
        <v>796</v>
      </c>
      <c r="C3201" s="52">
        <v>381</v>
      </c>
      <c r="D3201" s="52">
        <v>415</v>
      </c>
      <c r="E3201" s="49">
        <v>0</v>
      </c>
    </row>
    <row r="3202" spans="1:5" x14ac:dyDescent="0.2">
      <c r="A3202" s="2" t="s">
        <v>3342</v>
      </c>
      <c r="B3202" s="52">
        <v>161</v>
      </c>
      <c r="C3202" s="52">
        <v>47</v>
      </c>
      <c r="D3202" s="52">
        <v>114</v>
      </c>
      <c r="E3202" s="49">
        <v>0</v>
      </c>
    </row>
    <row r="3203" spans="1:5" x14ac:dyDescent="0.2">
      <c r="A3203" s="2" t="s">
        <v>3343</v>
      </c>
      <c r="B3203" s="52">
        <v>729</v>
      </c>
      <c r="C3203" s="52">
        <v>373</v>
      </c>
      <c r="D3203" s="52">
        <v>356</v>
      </c>
      <c r="E3203" s="49">
        <v>0</v>
      </c>
    </row>
    <row r="3204" spans="1:5" x14ac:dyDescent="0.2">
      <c r="A3204" s="2" t="s">
        <v>3344</v>
      </c>
      <c r="B3204" s="52">
        <v>283</v>
      </c>
      <c r="C3204" s="52">
        <v>116</v>
      </c>
      <c r="D3204" s="52">
        <v>167</v>
      </c>
      <c r="E3204" s="49">
        <v>0</v>
      </c>
    </row>
    <row r="3205" spans="1:5" x14ac:dyDescent="0.2">
      <c r="A3205" s="2" t="s">
        <v>3345</v>
      </c>
      <c r="B3205" s="52">
        <v>51</v>
      </c>
      <c r="C3205" s="52">
        <v>31</v>
      </c>
      <c r="D3205" s="52">
        <v>20</v>
      </c>
      <c r="E3205" s="49">
        <v>0</v>
      </c>
    </row>
    <row r="3206" spans="1:5" x14ac:dyDescent="0.2">
      <c r="A3206" s="2" t="s">
        <v>3346</v>
      </c>
      <c r="B3206" s="52">
        <v>1580</v>
      </c>
      <c r="C3206" s="52">
        <v>799</v>
      </c>
      <c r="D3206" s="52">
        <v>781</v>
      </c>
      <c r="E3206" s="49">
        <v>0</v>
      </c>
    </row>
    <row r="3207" spans="1:5" x14ac:dyDescent="0.2">
      <c r="A3207" s="2" t="s">
        <v>3347</v>
      </c>
      <c r="B3207" s="52">
        <v>266</v>
      </c>
      <c r="C3207" s="52">
        <v>102</v>
      </c>
      <c r="D3207" s="52">
        <v>164</v>
      </c>
      <c r="E3207" s="49">
        <v>0</v>
      </c>
    </row>
    <row r="3208" spans="1:5" x14ac:dyDescent="0.2">
      <c r="A3208" s="2" t="s">
        <v>3348</v>
      </c>
      <c r="B3208" s="52">
        <v>796</v>
      </c>
      <c r="C3208" s="52">
        <v>381</v>
      </c>
      <c r="D3208" s="52">
        <v>415</v>
      </c>
      <c r="E3208" s="49">
        <v>0</v>
      </c>
    </row>
    <row r="3209" spans="1:5" x14ac:dyDescent="0.2">
      <c r="A3209" s="2" t="s">
        <v>3349</v>
      </c>
      <c r="B3209" s="52">
        <v>729</v>
      </c>
      <c r="C3209" s="52">
        <v>373</v>
      </c>
      <c r="D3209" s="52">
        <v>356</v>
      </c>
      <c r="E3209" s="49">
        <v>0</v>
      </c>
    </row>
    <row r="3210" spans="1:5" x14ac:dyDescent="0.2">
      <c r="A3210" s="2" t="s">
        <v>3350</v>
      </c>
      <c r="B3210" s="52">
        <v>1580</v>
      </c>
      <c r="C3210" s="52">
        <v>799</v>
      </c>
      <c r="D3210" s="52">
        <v>781</v>
      </c>
      <c r="E3210" s="49">
        <v>0</v>
      </c>
    </row>
    <row r="3211" spans="1:5" x14ac:dyDescent="0.2">
      <c r="A3211" s="2" t="s">
        <v>3351</v>
      </c>
      <c r="B3211" s="52">
        <v>939</v>
      </c>
      <c r="C3211" s="52">
        <v>422</v>
      </c>
      <c r="D3211" s="52">
        <v>517</v>
      </c>
      <c r="E3211" s="49">
        <v>0</v>
      </c>
    </row>
    <row r="3212" spans="1:5" x14ac:dyDescent="0.2">
      <c r="A3212" s="2" t="s">
        <v>3352</v>
      </c>
      <c r="B3212" s="52">
        <v>991</v>
      </c>
      <c r="C3212" s="52">
        <v>482</v>
      </c>
      <c r="D3212" s="52">
        <v>509</v>
      </c>
      <c r="E3212" s="49">
        <v>0</v>
      </c>
    </row>
    <row r="3213" spans="1:5" x14ac:dyDescent="0.2">
      <c r="A3213" s="2" t="s">
        <v>3353</v>
      </c>
      <c r="B3213" s="52">
        <v>51</v>
      </c>
      <c r="C3213" s="52">
        <v>31</v>
      </c>
      <c r="D3213" s="52">
        <v>20</v>
      </c>
      <c r="E3213" s="49">
        <v>0</v>
      </c>
    </row>
    <row r="3214" spans="1:5" x14ac:dyDescent="0.2">
      <c r="A3214" s="2" t="s">
        <v>3354</v>
      </c>
      <c r="B3214" s="52">
        <v>1807</v>
      </c>
      <c r="C3214" s="52">
        <v>887</v>
      </c>
      <c r="D3214" s="52">
        <v>920</v>
      </c>
      <c r="E3214" s="49">
        <v>0</v>
      </c>
    </row>
    <row r="3215" spans="1:5" x14ac:dyDescent="0.2">
      <c r="A3215" s="2" t="s">
        <v>3355</v>
      </c>
      <c r="B3215" s="52">
        <v>39</v>
      </c>
      <c r="C3215" s="52">
        <v>25</v>
      </c>
      <c r="D3215" s="52">
        <v>14</v>
      </c>
      <c r="E3215" s="49">
        <v>0</v>
      </c>
    </row>
    <row r="3216" spans="1:5" x14ac:dyDescent="0.2">
      <c r="A3216" s="2" t="s">
        <v>3356</v>
      </c>
      <c r="B3216" s="52">
        <v>13</v>
      </c>
      <c r="C3216" s="52">
        <v>7</v>
      </c>
      <c r="D3216" s="52">
        <v>6</v>
      </c>
      <c r="E3216" s="49">
        <v>0</v>
      </c>
    </row>
    <row r="3217" spans="1:5" x14ac:dyDescent="0.2">
      <c r="A3217" s="2" t="s">
        <v>3357</v>
      </c>
      <c r="B3217" s="52">
        <v>1</v>
      </c>
      <c r="C3217" s="52">
        <v>1</v>
      </c>
      <c r="D3217" s="2"/>
      <c r="E3217" s="49">
        <v>0</v>
      </c>
    </row>
    <row r="3218" spans="1:5" x14ac:dyDescent="0.2">
      <c r="A3218" s="2" t="s">
        <v>3358</v>
      </c>
      <c r="B3218" s="52">
        <v>190</v>
      </c>
      <c r="C3218" s="52">
        <v>92</v>
      </c>
      <c r="D3218" s="52">
        <v>98</v>
      </c>
      <c r="E3218" s="49">
        <v>0</v>
      </c>
    </row>
    <row r="3219" spans="1:5" x14ac:dyDescent="0.2">
      <c r="A3219" s="2" t="s">
        <v>3359</v>
      </c>
      <c r="B3219" s="52">
        <v>18</v>
      </c>
      <c r="C3219" s="52">
        <v>7</v>
      </c>
      <c r="D3219" s="52">
        <v>11</v>
      </c>
      <c r="E3219" s="49">
        <v>0</v>
      </c>
    </row>
    <row r="3220" spans="1:5" x14ac:dyDescent="0.2">
      <c r="A3220" s="2" t="s">
        <v>3360</v>
      </c>
      <c r="B3220" s="52">
        <v>15</v>
      </c>
      <c r="C3220" s="52">
        <v>7</v>
      </c>
      <c r="D3220" s="52">
        <v>8</v>
      </c>
      <c r="E3220" s="49">
        <v>0</v>
      </c>
    </row>
    <row r="3221" spans="1:5" x14ac:dyDescent="0.2">
      <c r="A3221" s="2" t="s">
        <v>3361</v>
      </c>
      <c r="B3221" s="52">
        <v>14</v>
      </c>
      <c r="C3221" s="52">
        <v>6</v>
      </c>
      <c r="D3221" s="52">
        <v>8</v>
      </c>
      <c r="E3221" s="49">
        <v>0</v>
      </c>
    </row>
    <row r="3222" spans="1:5" x14ac:dyDescent="0.2">
      <c r="A3222" s="2" t="s">
        <v>3362</v>
      </c>
      <c r="B3222" s="52">
        <v>2</v>
      </c>
      <c r="C3222" s="52">
        <v>1</v>
      </c>
      <c r="D3222" s="52">
        <v>1</v>
      </c>
      <c r="E3222" s="49">
        <v>0</v>
      </c>
    </row>
    <row r="3223" spans="1:5" x14ac:dyDescent="0.2">
      <c r="A3223" s="2" t="s">
        <v>3363</v>
      </c>
      <c r="B3223" s="52">
        <v>50</v>
      </c>
      <c r="C3223" s="52">
        <v>25</v>
      </c>
      <c r="D3223" s="52">
        <v>25</v>
      </c>
      <c r="E3223" s="49">
        <v>0</v>
      </c>
    </row>
    <row r="3224" spans="1:5" x14ac:dyDescent="0.2">
      <c r="A3224" s="2" t="s">
        <v>3364</v>
      </c>
      <c r="B3224" s="52">
        <v>17</v>
      </c>
      <c r="C3224" s="52">
        <v>6</v>
      </c>
      <c r="D3224" s="52">
        <v>11</v>
      </c>
      <c r="E3224" s="49">
        <v>0</v>
      </c>
    </row>
    <row r="3225" spans="1:5" x14ac:dyDescent="0.2">
      <c r="A3225" s="2" t="s">
        <v>3365</v>
      </c>
      <c r="B3225" s="52">
        <v>3</v>
      </c>
      <c r="C3225" s="52">
        <v>2</v>
      </c>
      <c r="D3225" s="52">
        <v>1</v>
      </c>
      <c r="E3225" s="49">
        <v>0</v>
      </c>
    </row>
    <row r="3226" spans="1:5" x14ac:dyDescent="0.2">
      <c r="A3226" s="2" t="s">
        <v>3366</v>
      </c>
      <c r="B3226" s="52">
        <v>4</v>
      </c>
      <c r="C3226" s="52">
        <v>3</v>
      </c>
      <c r="D3226" s="52">
        <v>1</v>
      </c>
      <c r="E3226" s="49">
        <v>0</v>
      </c>
    </row>
    <row r="3227" spans="1:5" x14ac:dyDescent="0.2">
      <c r="A3227" s="2" t="s">
        <v>3367</v>
      </c>
      <c r="B3227" s="52">
        <v>195</v>
      </c>
      <c r="C3227" s="52">
        <v>92</v>
      </c>
      <c r="D3227" s="52">
        <v>103</v>
      </c>
      <c r="E3227" s="49">
        <v>0</v>
      </c>
    </row>
    <row r="3228" spans="1:5" x14ac:dyDescent="0.2">
      <c r="A3228" s="2" t="s">
        <v>3368</v>
      </c>
      <c r="B3228" s="52">
        <v>15</v>
      </c>
      <c r="C3228" s="52">
        <v>6</v>
      </c>
      <c r="D3228" s="52">
        <v>9</v>
      </c>
      <c r="E3228" s="49">
        <v>0</v>
      </c>
    </row>
    <row r="3229" spans="1:5" x14ac:dyDescent="0.2">
      <c r="A3229" s="2" t="s">
        <v>3369</v>
      </c>
      <c r="B3229" s="52">
        <v>30</v>
      </c>
      <c r="C3229" s="52">
        <v>4</v>
      </c>
      <c r="D3229" s="52">
        <v>26</v>
      </c>
      <c r="E3229" s="49">
        <v>0</v>
      </c>
    </row>
    <row r="3230" spans="1:5" x14ac:dyDescent="0.2">
      <c r="A3230" s="2" t="s">
        <v>3370</v>
      </c>
      <c r="B3230" s="52">
        <v>17</v>
      </c>
      <c r="C3230" s="52">
        <v>3</v>
      </c>
      <c r="D3230" s="52">
        <v>14</v>
      </c>
      <c r="E3230" s="49">
        <v>0</v>
      </c>
    </row>
    <row r="3231" spans="1:5" x14ac:dyDescent="0.2">
      <c r="A3231" s="2" t="s">
        <v>3371</v>
      </c>
      <c r="B3231" s="52">
        <v>12</v>
      </c>
      <c r="C3231" s="52">
        <v>6</v>
      </c>
      <c r="D3231" s="52">
        <v>6</v>
      </c>
      <c r="E3231" s="49">
        <v>0</v>
      </c>
    </row>
    <row r="3232" spans="1:5" x14ac:dyDescent="0.2">
      <c r="A3232" s="2" t="s">
        <v>3372</v>
      </c>
      <c r="B3232" s="52">
        <v>784</v>
      </c>
      <c r="C3232" s="52">
        <v>399</v>
      </c>
      <c r="D3232" s="52">
        <v>385</v>
      </c>
      <c r="E3232" s="49">
        <v>0</v>
      </c>
    </row>
    <row r="3233" spans="1:5" x14ac:dyDescent="0.2">
      <c r="A3233" s="2" t="s">
        <v>3373</v>
      </c>
      <c r="B3233" s="52">
        <v>99</v>
      </c>
      <c r="C3233" s="52">
        <v>46</v>
      </c>
      <c r="D3233" s="52">
        <v>53</v>
      </c>
      <c r="E3233" s="49">
        <v>0</v>
      </c>
    </row>
    <row r="3234" spans="1:5" x14ac:dyDescent="0.2">
      <c r="A3234" s="2" t="s">
        <v>3374</v>
      </c>
      <c r="B3234" s="52">
        <v>51</v>
      </c>
      <c r="C3234" s="52">
        <v>15</v>
      </c>
      <c r="D3234" s="52">
        <v>36</v>
      </c>
      <c r="E3234" s="49">
        <v>0</v>
      </c>
    </row>
    <row r="3235" spans="1:5" x14ac:dyDescent="0.2">
      <c r="A3235" s="2" t="s">
        <v>3375</v>
      </c>
      <c r="B3235" s="52">
        <v>30</v>
      </c>
      <c r="C3235" s="52">
        <v>16</v>
      </c>
      <c r="D3235" s="52">
        <v>14</v>
      </c>
      <c r="E3235" s="49">
        <v>0</v>
      </c>
    </row>
    <row r="3236" spans="1:5" x14ac:dyDescent="0.2">
      <c r="A3236" s="2" t="s">
        <v>3376</v>
      </c>
      <c r="B3236" s="52">
        <v>11</v>
      </c>
      <c r="C3236" s="52">
        <v>3</v>
      </c>
      <c r="D3236" s="52">
        <v>8</v>
      </c>
      <c r="E3236" s="49">
        <v>0</v>
      </c>
    </row>
    <row r="3237" spans="1:5" x14ac:dyDescent="0.2">
      <c r="A3237" s="2" t="s">
        <v>3377</v>
      </c>
      <c r="B3237" s="52">
        <v>140</v>
      </c>
      <c r="C3237" s="52">
        <v>82</v>
      </c>
      <c r="D3237" s="52">
        <v>58</v>
      </c>
      <c r="E3237" s="49">
        <v>0</v>
      </c>
    </row>
    <row r="3238" spans="1:5" x14ac:dyDescent="0.2">
      <c r="A3238" s="2" t="s">
        <v>3378</v>
      </c>
      <c r="B3238" s="52">
        <v>15</v>
      </c>
      <c r="C3238" s="52">
        <v>10</v>
      </c>
      <c r="D3238" s="52">
        <v>5</v>
      </c>
      <c r="E3238" s="49">
        <v>0</v>
      </c>
    </row>
    <row r="3239" spans="1:5" x14ac:dyDescent="0.2">
      <c r="A3239" s="2" t="s">
        <v>3379</v>
      </c>
      <c r="B3239" s="52">
        <v>56</v>
      </c>
      <c r="C3239" s="52">
        <v>25</v>
      </c>
      <c r="D3239" s="52">
        <v>31</v>
      </c>
      <c r="E3239" s="49">
        <v>0</v>
      </c>
    </row>
    <row r="3240" spans="1:5" x14ac:dyDescent="0.2">
      <c r="A3240" s="2" t="s">
        <v>3380</v>
      </c>
      <c r="B3240" s="52">
        <v>8</v>
      </c>
      <c r="C3240" s="52">
        <v>2</v>
      </c>
      <c r="D3240" s="52">
        <v>6</v>
      </c>
      <c r="E3240" s="49">
        <v>0</v>
      </c>
    </row>
    <row r="3241" spans="1:5" x14ac:dyDescent="0.2">
      <c r="A3241" s="2" t="s">
        <v>3381</v>
      </c>
      <c r="B3241" s="52">
        <v>9</v>
      </c>
      <c r="C3241" s="52">
        <v>6</v>
      </c>
      <c r="D3241" s="52">
        <v>3</v>
      </c>
      <c r="E3241" s="49">
        <v>0</v>
      </c>
    </row>
    <row r="3242" spans="1:5" x14ac:dyDescent="0.2">
      <c r="A3242" s="2" t="s">
        <v>3382</v>
      </c>
      <c r="B3242" s="52">
        <v>384</v>
      </c>
      <c r="C3242" s="52">
        <v>200</v>
      </c>
      <c r="D3242" s="52">
        <v>184</v>
      </c>
      <c r="E3242" s="49">
        <v>0</v>
      </c>
    </row>
    <row r="3243" spans="1:5" x14ac:dyDescent="0.2">
      <c r="A3243" s="2" t="s">
        <v>3383</v>
      </c>
      <c r="B3243" s="52">
        <v>13</v>
      </c>
      <c r="C3243" s="52">
        <v>7</v>
      </c>
      <c r="D3243" s="52">
        <v>6</v>
      </c>
      <c r="E3243" s="49">
        <v>0</v>
      </c>
    </row>
    <row r="3244" spans="1:5" x14ac:dyDescent="0.2">
      <c r="A3244" s="2" t="s">
        <v>3384</v>
      </c>
      <c r="B3244" s="52">
        <v>31</v>
      </c>
      <c r="C3244" s="52">
        <v>5</v>
      </c>
      <c r="D3244" s="52">
        <v>26</v>
      </c>
      <c r="E3244" s="49">
        <v>0</v>
      </c>
    </row>
    <row r="3245" spans="1:5" x14ac:dyDescent="0.2">
      <c r="A3245" s="2" t="s">
        <v>3385</v>
      </c>
      <c r="B3245" s="52">
        <v>21</v>
      </c>
      <c r="C3245" s="52">
        <v>9</v>
      </c>
      <c r="D3245" s="52">
        <v>12</v>
      </c>
      <c r="E3245" s="49">
        <v>0</v>
      </c>
    </row>
    <row r="3246" spans="1:5" x14ac:dyDescent="0.2">
      <c r="A3246" s="2" t="s">
        <v>3386</v>
      </c>
      <c r="B3246" s="52">
        <v>16</v>
      </c>
      <c r="C3246" s="52">
        <v>2</v>
      </c>
      <c r="D3246" s="52">
        <v>14</v>
      </c>
      <c r="E3246" s="49">
        <v>0</v>
      </c>
    </row>
    <row r="3247" spans="1:5" x14ac:dyDescent="0.2">
      <c r="A3247" s="2" t="s">
        <v>3387</v>
      </c>
      <c r="B3247" s="52">
        <v>264</v>
      </c>
      <c r="C3247" s="52">
        <v>146</v>
      </c>
      <c r="D3247" s="52">
        <v>118</v>
      </c>
      <c r="E3247" s="49">
        <v>0</v>
      </c>
    </row>
    <row r="3248" spans="1:5" x14ac:dyDescent="0.2">
      <c r="A3248" s="2" t="s">
        <v>3388</v>
      </c>
      <c r="B3248" s="52">
        <v>26</v>
      </c>
      <c r="C3248" s="52">
        <v>19</v>
      </c>
      <c r="D3248" s="52">
        <v>7</v>
      </c>
      <c r="E3248" s="49">
        <v>0</v>
      </c>
    </row>
    <row r="3249" spans="1:5" x14ac:dyDescent="0.2">
      <c r="A3249" s="2" t="s">
        <v>3389</v>
      </c>
      <c r="B3249" s="52">
        <v>54</v>
      </c>
      <c r="C3249" s="52">
        <v>13</v>
      </c>
      <c r="D3249" s="52">
        <v>41</v>
      </c>
      <c r="E3249" s="49">
        <v>0</v>
      </c>
    </row>
    <row r="3250" spans="1:5" x14ac:dyDescent="0.2">
      <c r="A3250" s="2" t="s">
        <v>3390</v>
      </c>
      <c r="B3250" s="52">
        <v>18</v>
      </c>
      <c r="C3250" s="52">
        <v>3</v>
      </c>
      <c r="D3250" s="52">
        <v>15</v>
      </c>
      <c r="E3250" s="49">
        <v>0</v>
      </c>
    </row>
    <row r="3251" spans="1:5" x14ac:dyDescent="0.2">
      <c r="A3251" s="2" t="s">
        <v>3391</v>
      </c>
      <c r="B3251" s="52">
        <v>9</v>
      </c>
      <c r="C3251" s="52">
        <v>4</v>
      </c>
      <c r="D3251" s="52">
        <v>5</v>
      </c>
      <c r="E3251" s="49">
        <v>0</v>
      </c>
    </row>
    <row r="3252" spans="1:5" x14ac:dyDescent="0.2">
      <c r="A3252" s="2" t="s">
        <v>3392</v>
      </c>
      <c r="B3252" s="52">
        <v>6</v>
      </c>
      <c r="C3252" s="52">
        <v>5</v>
      </c>
      <c r="D3252" s="52">
        <v>1</v>
      </c>
      <c r="E3252" s="49">
        <v>0</v>
      </c>
    </row>
    <row r="3253" spans="1:5" x14ac:dyDescent="0.2">
      <c r="A3253" s="2" t="s">
        <v>3393</v>
      </c>
      <c r="B3253" s="52">
        <v>1</v>
      </c>
      <c r="C3253" s="52">
        <v>1</v>
      </c>
      <c r="D3253" s="2"/>
      <c r="E3253" s="49">
        <v>0</v>
      </c>
    </row>
    <row r="3254" spans="1:5" x14ac:dyDescent="0.2">
      <c r="A3254" s="2" t="s">
        <v>3394</v>
      </c>
      <c r="B3254" s="52">
        <v>11</v>
      </c>
      <c r="C3254" s="52">
        <v>4</v>
      </c>
      <c r="D3254" s="52">
        <v>7</v>
      </c>
      <c r="E3254" s="49">
        <v>0</v>
      </c>
    </row>
    <row r="3255" spans="1:5" x14ac:dyDescent="0.2">
      <c r="A3255" s="2" t="s">
        <v>3395</v>
      </c>
      <c r="B3255" s="52">
        <v>514</v>
      </c>
      <c r="C3255" s="52">
        <v>256</v>
      </c>
      <c r="D3255" s="52">
        <v>258</v>
      </c>
      <c r="E3255" s="49">
        <v>0</v>
      </c>
    </row>
    <row r="3256" spans="1:5" x14ac:dyDescent="0.2">
      <c r="A3256" s="2" t="s">
        <v>3396</v>
      </c>
      <c r="B3256" s="52">
        <v>47</v>
      </c>
      <c r="C3256" s="52">
        <v>19</v>
      </c>
      <c r="D3256" s="52">
        <v>28</v>
      </c>
      <c r="E3256" s="49">
        <v>0</v>
      </c>
    </row>
    <row r="3257" spans="1:5" x14ac:dyDescent="0.2">
      <c r="A3257" s="2" t="s">
        <v>3397</v>
      </c>
      <c r="B3257" s="52">
        <v>56</v>
      </c>
      <c r="C3257" s="52">
        <v>12</v>
      </c>
      <c r="D3257" s="52">
        <v>44</v>
      </c>
      <c r="E3257" s="49">
        <v>0</v>
      </c>
    </row>
    <row r="3258" spans="1:5" x14ac:dyDescent="0.2">
      <c r="A3258" s="2" t="s">
        <v>3398</v>
      </c>
      <c r="B3258" s="52">
        <v>20</v>
      </c>
      <c r="C3258" s="52">
        <v>9</v>
      </c>
      <c r="D3258" s="52">
        <v>11</v>
      </c>
      <c r="E3258" s="49">
        <v>0</v>
      </c>
    </row>
    <row r="3259" spans="1:5" x14ac:dyDescent="0.2">
      <c r="A3259" s="2" t="s">
        <v>3399</v>
      </c>
      <c r="B3259" s="52">
        <v>4</v>
      </c>
      <c r="C3259" s="52">
        <v>3</v>
      </c>
      <c r="D3259" s="52">
        <v>1</v>
      </c>
      <c r="E3259" s="49">
        <v>0</v>
      </c>
    </row>
    <row r="3260" spans="1:5" x14ac:dyDescent="0.2">
      <c r="A3260" s="2" t="s">
        <v>3400</v>
      </c>
      <c r="B3260" s="52">
        <v>235</v>
      </c>
      <c r="C3260" s="52">
        <v>116</v>
      </c>
      <c r="D3260" s="52">
        <v>119</v>
      </c>
      <c r="E3260" s="49">
        <v>0</v>
      </c>
    </row>
    <row r="3261" spans="1:5" x14ac:dyDescent="0.2">
      <c r="A3261" s="2" t="s">
        <v>3401</v>
      </c>
      <c r="B3261" s="52">
        <v>82</v>
      </c>
      <c r="C3261" s="52">
        <v>32</v>
      </c>
      <c r="D3261" s="52">
        <v>50</v>
      </c>
      <c r="E3261" s="49">
        <v>0</v>
      </c>
    </row>
    <row r="3262" spans="1:5" x14ac:dyDescent="0.2">
      <c r="A3262" s="2" t="s">
        <v>3402</v>
      </c>
      <c r="B3262" s="52">
        <v>28</v>
      </c>
      <c r="C3262" s="52">
        <v>6</v>
      </c>
      <c r="D3262" s="52">
        <v>22</v>
      </c>
      <c r="E3262" s="49">
        <v>0</v>
      </c>
    </row>
    <row r="3263" spans="1:5" x14ac:dyDescent="0.2">
      <c r="A3263" s="2" t="s">
        <v>3403</v>
      </c>
      <c r="B3263" s="52">
        <v>19</v>
      </c>
      <c r="C3263" s="52">
        <v>8</v>
      </c>
      <c r="D3263" s="52">
        <v>11</v>
      </c>
      <c r="E3263" s="49">
        <v>0</v>
      </c>
    </row>
    <row r="3264" spans="1:5" x14ac:dyDescent="0.2">
      <c r="A3264" s="2" t="s">
        <v>3404</v>
      </c>
      <c r="B3264" s="52">
        <v>2</v>
      </c>
      <c r="C3264" s="52">
        <v>1</v>
      </c>
      <c r="D3264" s="52">
        <v>1</v>
      </c>
      <c r="E3264" s="49">
        <v>0</v>
      </c>
    </row>
    <row r="3265" spans="1:5" x14ac:dyDescent="0.2">
      <c r="A3265" s="2" t="s">
        <v>3405</v>
      </c>
      <c r="B3265" s="52">
        <v>149</v>
      </c>
      <c r="C3265" s="52">
        <v>74</v>
      </c>
      <c r="D3265" s="52">
        <v>75</v>
      </c>
      <c r="E3265" s="49">
        <v>0</v>
      </c>
    </row>
    <row r="3266" spans="1:5" x14ac:dyDescent="0.2">
      <c r="A3266" s="2" t="s">
        <v>3406</v>
      </c>
      <c r="B3266" s="52">
        <v>14</v>
      </c>
      <c r="C3266" s="52">
        <v>6</v>
      </c>
      <c r="D3266" s="52">
        <v>8</v>
      </c>
      <c r="E3266" s="49">
        <v>0</v>
      </c>
    </row>
    <row r="3267" spans="1:5" x14ac:dyDescent="0.2">
      <c r="A3267" s="2" t="s">
        <v>3407</v>
      </c>
      <c r="B3267" s="52">
        <v>15</v>
      </c>
      <c r="C3267" s="52">
        <v>5</v>
      </c>
      <c r="D3267" s="52">
        <v>10</v>
      </c>
      <c r="E3267" s="49">
        <v>0</v>
      </c>
    </row>
    <row r="3268" spans="1:5" x14ac:dyDescent="0.2">
      <c r="A3268" s="2" t="s">
        <v>3408</v>
      </c>
      <c r="B3268" s="52">
        <v>12</v>
      </c>
      <c r="C3268" s="52">
        <v>5</v>
      </c>
      <c r="D3268" s="52">
        <v>7</v>
      </c>
      <c r="E3268" s="49">
        <v>0</v>
      </c>
    </row>
    <row r="3269" spans="1:5" x14ac:dyDescent="0.2">
      <c r="A3269" s="2" t="s">
        <v>3409</v>
      </c>
      <c r="B3269" s="52">
        <v>1</v>
      </c>
      <c r="C3269" s="2"/>
      <c r="D3269" s="52">
        <v>1</v>
      </c>
      <c r="E3269" s="49">
        <v>0</v>
      </c>
    </row>
    <row r="3270" spans="1:5" x14ac:dyDescent="0.2">
      <c r="A3270" s="2" t="s">
        <v>3410</v>
      </c>
      <c r="B3270" s="52">
        <v>2</v>
      </c>
      <c r="C3270" s="52">
        <v>2</v>
      </c>
      <c r="D3270" s="2"/>
      <c r="E3270" s="49">
        <v>0</v>
      </c>
    </row>
    <row r="3271" spans="1:5" x14ac:dyDescent="0.2">
      <c r="A3271" s="2" t="s">
        <v>3411</v>
      </c>
      <c r="B3271" s="52">
        <v>1</v>
      </c>
      <c r="C3271" s="2"/>
      <c r="D3271" s="52">
        <v>1</v>
      </c>
      <c r="E3271" s="49">
        <v>0</v>
      </c>
    </row>
    <row r="3272" spans="1:5" x14ac:dyDescent="0.2">
      <c r="A3272" s="2" t="s">
        <v>3412</v>
      </c>
      <c r="B3272" s="52">
        <v>13</v>
      </c>
      <c r="C3272" s="52">
        <v>9</v>
      </c>
      <c r="D3272" s="52">
        <v>4</v>
      </c>
      <c r="E3272" s="49">
        <v>0</v>
      </c>
    </row>
    <row r="3273" spans="1:5" x14ac:dyDescent="0.2">
      <c r="A3273" s="2" t="s">
        <v>3413</v>
      </c>
      <c r="B3273" s="52">
        <v>1</v>
      </c>
      <c r="C3273" s="2"/>
      <c r="D3273" s="52">
        <v>1</v>
      </c>
      <c r="E3273" s="49">
        <v>0</v>
      </c>
    </row>
    <row r="3274" spans="1:5" x14ac:dyDescent="0.2">
      <c r="A3274" s="2" t="s">
        <v>3414</v>
      </c>
      <c r="B3274" s="52">
        <v>3</v>
      </c>
      <c r="C3274" s="52">
        <v>1</v>
      </c>
      <c r="D3274" s="52">
        <v>2</v>
      </c>
      <c r="E3274" s="49">
        <v>0</v>
      </c>
    </row>
    <row r="3275" spans="1:5" x14ac:dyDescent="0.2">
      <c r="A3275" s="2" t="s">
        <v>3415</v>
      </c>
      <c r="B3275" s="52">
        <v>71</v>
      </c>
      <c r="C3275" s="52">
        <v>45</v>
      </c>
      <c r="D3275" s="52">
        <v>26</v>
      </c>
      <c r="E3275" s="49">
        <v>0</v>
      </c>
    </row>
    <row r="3276" spans="1:5" x14ac:dyDescent="0.2">
      <c r="A3276" s="2" t="s">
        <v>3416</v>
      </c>
      <c r="B3276" s="52">
        <v>5</v>
      </c>
      <c r="C3276" s="52">
        <v>3</v>
      </c>
      <c r="D3276" s="52">
        <v>2</v>
      </c>
      <c r="E3276" s="49">
        <v>0</v>
      </c>
    </row>
    <row r="3277" spans="1:5" x14ac:dyDescent="0.2">
      <c r="A3277" s="2" t="s">
        <v>3417</v>
      </c>
      <c r="B3277" s="52">
        <v>9</v>
      </c>
      <c r="C3277" s="52">
        <v>1</v>
      </c>
      <c r="D3277" s="52">
        <v>8</v>
      </c>
      <c r="E3277" s="49">
        <v>0</v>
      </c>
    </row>
    <row r="3278" spans="1:5" x14ac:dyDescent="0.2">
      <c r="A3278" s="2" t="s">
        <v>3418</v>
      </c>
      <c r="B3278" s="52">
        <v>3</v>
      </c>
      <c r="C3278" s="2"/>
      <c r="D3278" s="52">
        <v>3</v>
      </c>
      <c r="E3278" s="49">
        <v>0</v>
      </c>
    </row>
    <row r="3279" spans="1:5" x14ac:dyDescent="0.2">
      <c r="A3279" s="2" t="s">
        <v>3419</v>
      </c>
      <c r="B3279" s="52">
        <v>5</v>
      </c>
      <c r="C3279" s="52">
        <v>4</v>
      </c>
      <c r="D3279" s="52">
        <v>1</v>
      </c>
      <c r="E3279" s="49">
        <v>0</v>
      </c>
    </row>
    <row r="3280" spans="1:5" x14ac:dyDescent="0.2">
      <c r="A3280" s="2" t="s">
        <v>3420</v>
      </c>
      <c r="B3280" s="52">
        <v>1</v>
      </c>
      <c r="C3280" s="52">
        <v>1</v>
      </c>
      <c r="D3280" s="2"/>
      <c r="E3280" s="49">
        <v>0</v>
      </c>
    </row>
    <row r="3281" spans="1:5" x14ac:dyDescent="0.2">
      <c r="A3281" s="2" t="s">
        <v>3421</v>
      </c>
      <c r="B3281" s="52">
        <v>10</v>
      </c>
      <c r="C3281" s="52">
        <v>4</v>
      </c>
      <c r="D3281" s="52">
        <v>6</v>
      </c>
      <c r="E3281" s="49">
        <v>0</v>
      </c>
    </row>
    <row r="3282" spans="1:5" x14ac:dyDescent="0.2">
      <c r="A3282" s="2" t="s">
        <v>3422</v>
      </c>
      <c r="B3282" s="52">
        <v>39</v>
      </c>
      <c r="C3282" s="52">
        <v>25</v>
      </c>
      <c r="D3282" s="52">
        <v>14</v>
      </c>
      <c r="E3282" s="49">
        <v>0</v>
      </c>
    </row>
    <row r="3283" spans="1:5" x14ac:dyDescent="0.2">
      <c r="A3283" s="2" t="s">
        <v>3423</v>
      </c>
      <c r="B3283" s="52">
        <v>13</v>
      </c>
      <c r="C3283" s="52">
        <v>7</v>
      </c>
      <c r="D3283" s="52">
        <v>6</v>
      </c>
      <c r="E3283" s="49">
        <v>0</v>
      </c>
    </row>
    <row r="3284" spans="1:5" x14ac:dyDescent="0.2">
      <c r="A3284" s="2" t="s">
        <v>3424</v>
      </c>
      <c r="B3284" s="52">
        <v>204</v>
      </c>
      <c r="C3284" s="52">
        <v>98</v>
      </c>
      <c r="D3284" s="52">
        <v>106</v>
      </c>
      <c r="E3284" s="49">
        <v>0</v>
      </c>
    </row>
    <row r="3285" spans="1:5" x14ac:dyDescent="0.2">
      <c r="A3285" s="2" t="s">
        <v>3425</v>
      </c>
      <c r="B3285" s="52">
        <v>33</v>
      </c>
      <c r="C3285" s="52">
        <v>14</v>
      </c>
      <c r="D3285" s="52">
        <v>19</v>
      </c>
      <c r="E3285" s="49">
        <v>0</v>
      </c>
    </row>
    <row r="3286" spans="1:5" x14ac:dyDescent="0.2">
      <c r="A3286" s="2" t="s">
        <v>3426</v>
      </c>
      <c r="B3286" s="52">
        <v>55</v>
      </c>
      <c r="C3286" s="52">
        <v>28</v>
      </c>
      <c r="D3286" s="52">
        <v>27</v>
      </c>
      <c r="E3286" s="49">
        <v>0</v>
      </c>
    </row>
    <row r="3287" spans="1:5" x14ac:dyDescent="0.2">
      <c r="A3287" s="2" t="s">
        <v>3427</v>
      </c>
      <c r="B3287" s="52">
        <v>17</v>
      </c>
      <c r="C3287" s="52">
        <v>6</v>
      </c>
      <c r="D3287" s="52">
        <v>11</v>
      </c>
      <c r="E3287" s="49">
        <v>0</v>
      </c>
    </row>
    <row r="3288" spans="1:5" x14ac:dyDescent="0.2">
      <c r="A3288" s="2" t="s">
        <v>3428</v>
      </c>
      <c r="B3288" s="52">
        <v>216</v>
      </c>
      <c r="C3288" s="52">
        <v>98</v>
      </c>
      <c r="D3288" s="52">
        <v>118</v>
      </c>
      <c r="E3288" s="49">
        <v>0</v>
      </c>
    </row>
    <row r="3289" spans="1:5" x14ac:dyDescent="0.2">
      <c r="A3289" s="2" t="s">
        <v>3429</v>
      </c>
      <c r="B3289" s="52">
        <v>44</v>
      </c>
      <c r="C3289" s="52">
        <v>10</v>
      </c>
      <c r="D3289" s="52">
        <v>34</v>
      </c>
      <c r="E3289" s="49">
        <v>0</v>
      </c>
    </row>
    <row r="3290" spans="1:5" x14ac:dyDescent="0.2">
      <c r="A3290" s="2" t="s">
        <v>3430</v>
      </c>
      <c r="B3290" s="52">
        <v>823</v>
      </c>
      <c r="C3290" s="52">
        <v>420</v>
      </c>
      <c r="D3290" s="52">
        <v>403</v>
      </c>
      <c r="E3290" s="49">
        <v>0</v>
      </c>
    </row>
    <row r="3291" spans="1:5" x14ac:dyDescent="0.2">
      <c r="A3291" s="2" t="s">
        <v>3431</v>
      </c>
      <c r="B3291" s="52">
        <v>150</v>
      </c>
      <c r="C3291" s="52">
        <v>61</v>
      </c>
      <c r="D3291" s="52">
        <v>89</v>
      </c>
      <c r="E3291" s="49">
        <v>0</v>
      </c>
    </row>
    <row r="3292" spans="1:5" x14ac:dyDescent="0.2">
      <c r="A3292" s="2" t="s">
        <v>3432</v>
      </c>
      <c r="B3292" s="52">
        <v>159</v>
      </c>
      <c r="C3292" s="52">
        <v>87</v>
      </c>
      <c r="D3292" s="52">
        <v>72</v>
      </c>
      <c r="E3292" s="49">
        <v>0</v>
      </c>
    </row>
    <row r="3293" spans="1:5" x14ac:dyDescent="0.2">
      <c r="A3293" s="2" t="s">
        <v>3433</v>
      </c>
      <c r="B3293" s="52">
        <v>68</v>
      </c>
      <c r="C3293" s="52">
        <v>33</v>
      </c>
      <c r="D3293" s="52">
        <v>35</v>
      </c>
      <c r="E3293" s="49">
        <v>0</v>
      </c>
    </row>
    <row r="3294" spans="1:5" x14ac:dyDescent="0.2">
      <c r="A3294" s="2" t="s">
        <v>3434</v>
      </c>
      <c r="B3294" s="52">
        <v>412</v>
      </c>
      <c r="C3294" s="52">
        <v>214</v>
      </c>
      <c r="D3294" s="52">
        <v>198</v>
      </c>
      <c r="E3294" s="49">
        <v>0</v>
      </c>
    </row>
    <row r="3295" spans="1:5" x14ac:dyDescent="0.2">
      <c r="A3295" s="2" t="s">
        <v>3435</v>
      </c>
      <c r="B3295" s="52">
        <v>44</v>
      </c>
      <c r="C3295" s="52">
        <v>12</v>
      </c>
      <c r="D3295" s="52">
        <v>32</v>
      </c>
      <c r="E3295" s="49">
        <v>0</v>
      </c>
    </row>
    <row r="3296" spans="1:5" x14ac:dyDescent="0.2">
      <c r="A3296" s="2" t="s">
        <v>3436</v>
      </c>
      <c r="B3296" s="52">
        <v>298</v>
      </c>
      <c r="C3296" s="52">
        <v>151</v>
      </c>
      <c r="D3296" s="52">
        <v>147</v>
      </c>
      <c r="E3296" s="49">
        <v>0</v>
      </c>
    </row>
    <row r="3297" spans="1:5" x14ac:dyDescent="0.2">
      <c r="A3297" s="2" t="s">
        <v>3437</v>
      </c>
      <c r="B3297" s="52">
        <v>80</v>
      </c>
      <c r="C3297" s="52">
        <v>32</v>
      </c>
      <c r="D3297" s="52">
        <v>48</v>
      </c>
      <c r="E3297" s="49">
        <v>0</v>
      </c>
    </row>
    <row r="3298" spans="1:5" x14ac:dyDescent="0.2">
      <c r="A3298" s="2" t="s">
        <v>3438</v>
      </c>
      <c r="B3298" s="52">
        <v>10</v>
      </c>
      <c r="C3298" s="52">
        <v>5</v>
      </c>
      <c r="D3298" s="52">
        <v>5</v>
      </c>
      <c r="E3298" s="49">
        <v>0</v>
      </c>
    </row>
    <row r="3299" spans="1:5" x14ac:dyDescent="0.2">
      <c r="A3299" s="2" t="s">
        <v>3439</v>
      </c>
      <c r="B3299" s="52">
        <v>6</v>
      </c>
      <c r="C3299" s="52">
        <v>5</v>
      </c>
      <c r="D3299" s="52">
        <v>1</v>
      </c>
      <c r="E3299" s="49">
        <v>0</v>
      </c>
    </row>
    <row r="3300" spans="1:5" x14ac:dyDescent="0.2">
      <c r="A3300" s="2" t="s">
        <v>3440</v>
      </c>
      <c r="B3300" s="52">
        <v>545</v>
      </c>
      <c r="C3300" s="52">
        <v>269</v>
      </c>
      <c r="D3300" s="52">
        <v>276</v>
      </c>
      <c r="E3300" s="49">
        <v>0</v>
      </c>
    </row>
    <row r="3301" spans="1:5" x14ac:dyDescent="0.2">
      <c r="A3301" s="2" t="s">
        <v>3441</v>
      </c>
      <c r="B3301" s="52">
        <v>101</v>
      </c>
      <c r="C3301" s="52">
        <v>31</v>
      </c>
      <c r="D3301" s="52">
        <v>70</v>
      </c>
      <c r="E3301" s="49">
        <v>0</v>
      </c>
    </row>
    <row r="3302" spans="1:5" x14ac:dyDescent="0.2">
      <c r="A3302" s="2" t="s">
        <v>3442</v>
      </c>
      <c r="B3302" s="52">
        <v>257</v>
      </c>
      <c r="C3302" s="52">
        <v>126</v>
      </c>
      <c r="D3302" s="52">
        <v>131</v>
      </c>
      <c r="E3302" s="49">
        <v>0</v>
      </c>
    </row>
    <row r="3303" spans="1:5" x14ac:dyDescent="0.2">
      <c r="A3303" s="2" t="s">
        <v>3443</v>
      </c>
      <c r="B3303" s="52">
        <v>109</v>
      </c>
      <c r="C3303" s="52">
        <v>37</v>
      </c>
      <c r="D3303" s="52">
        <v>72</v>
      </c>
      <c r="E3303" s="49">
        <v>0</v>
      </c>
    </row>
    <row r="3304" spans="1:5" x14ac:dyDescent="0.2">
      <c r="A3304" s="2" t="s">
        <v>3444</v>
      </c>
      <c r="B3304" s="52">
        <v>163</v>
      </c>
      <c r="C3304" s="52">
        <v>80</v>
      </c>
      <c r="D3304" s="52">
        <v>83</v>
      </c>
      <c r="E3304" s="49">
        <v>0</v>
      </c>
    </row>
    <row r="3305" spans="1:5" x14ac:dyDescent="0.2">
      <c r="A3305" s="2" t="s">
        <v>3445</v>
      </c>
      <c r="B3305" s="52">
        <v>29</v>
      </c>
      <c r="C3305" s="52">
        <v>11</v>
      </c>
      <c r="D3305" s="52">
        <v>18</v>
      </c>
      <c r="E3305" s="49">
        <v>0</v>
      </c>
    </row>
    <row r="3306" spans="1:5" x14ac:dyDescent="0.2">
      <c r="A3306" s="2" t="s">
        <v>3446</v>
      </c>
      <c r="B3306" s="52">
        <v>4</v>
      </c>
      <c r="C3306" s="52">
        <v>2</v>
      </c>
      <c r="D3306" s="52">
        <v>2</v>
      </c>
      <c r="E3306" s="49">
        <v>0</v>
      </c>
    </row>
    <row r="3307" spans="1:5" x14ac:dyDescent="0.2">
      <c r="A3307" s="2" t="s">
        <v>3447</v>
      </c>
      <c r="B3307" s="52">
        <v>14</v>
      </c>
      <c r="C3307" s="52">
        <v>9</v>
      </c>
      <c r="D3307" s="52">
        <v>5</v>
      </c>
      <c r="E3307" s="49">
        <v>0</v>
      </c>
    </row>
    <row r="3308" spans="1:5" x14ac:dyDescent="0.2">
      <c r="A3308" s="2" t="s">
        <v>3448</v>
      </c>
      <c r="B3308" s="52">
        <v>77</v>
      </c>
      <c r="C3308" s="52">
        <v>46</v>
      </c>
      <c r="D3308" s="52">
        <v>31</v>
      </c>
      <c r="E3308" s="49">
        <v>0</v>
      </c>
    </row>
    <row r="3309" spans="1:5" x14ac:dyDescent="0.2">
      <c r="A3309" s="2" t="s">
        <v>3449</v>
      </c>
      <c r="B3309" s="52">
        <v>14</v>
      </c>
      <c r="C3309" s="52">
        <v>4</v>
      </c>
      <c r="D3309" s="52">
        <v>10</v>
      </c>
      <c r="E3309" s="49">
        <v>0</v>
      </c>
    </row>
    <row r="3310" spans="1:5" x14ac:dyDescent="0.2">
      <c r="A3310" s="2" t="s">
        <v>3450</v>
      </c>
      <c r="B3310" s="52">
        <v>5</v>
      </c>
      <c r="C3310" s="52">
        <v>4</v>
      </c>
      <c r="D3310" s="52">
        <v>1</v>
      </c>
      <c r="E3310" s="49">
        <v>0</v>
      </c>
    </row>
    <row r="3311" spans="1:5" x14ac:dyDescent="0.2">
      <c r="A3311" s="2" t="s">
        <v>3451</v>
      </c>
      <c r="B3311" s="52">
        <v>10</v>
      </c>
      <c r="C3311" s="52">
        <v>4</v>
      </c>
      <c r="D3311" s="52">
        <v>6</v>
      </c>
      <c r="E3311" s="49">
        <v>0</v>
      </c>
    </row>
    <row r="3312" spans="1:5" x14ac:dyDescent="0.2">
      <c r="A3312" s="2" t="s">
        <v>3452</v>
      </c>
      <c r="B3312" s="52">
        <v>204</v>
      </c>
      <c r="C3312" s="52">
        <v>98</v>
      </c>
      <c r="D3312" s="52">
        <v>106</v>
      </c>
      <c r="E3312" s="49">
        <v>0</v>
      </c>
    </row>
    <row r="3313" spans="1:5" x14ac:dyDescent="0.2">
      <c r="A3313" s="2" t="s">
        <v>3453</v>
      </c>
      <c r="B3313" s="52">
        <v>55</v>
      </c>
      <c r="C3313" s="52">
        <v>28</v>
      </c>
      <c r="D3313" s="52">
        <v>27</v>
      </c>
      <c r="E3313" s="49">
        <v>0</v>
      </c>
    </row>
    <row r="3314" spans="1:5" x14ac:dyDescent="0.2">
      <c r="A3314" s="2" t="s">
        <v>3454</v>
      </c>
      <c r="B3314" s="52">
        <v>216</v>
      </c>
      <c r="C3314" s="52">
        <v>98</v>
      </c>
      <c r="D3314" s="52">
        <v>118</v>
      </c>
      <c r="E3314" s="49">
        <v>0</v>
      </c>
    </row>
    <row r="3315" spans="1:5" x14ac:dyDescent="0.2">
      <c r="A3315" s="2" t="s">
        <v>3455</v>
      </c>
      <c r="B3315" s="52">
        <v>823</v>
      </c>
      <c r="C3315" s="52">
        <v>420</v>
      </c>
      <c r="D3315" s="52">
        <v>403</v>
      </c>
      <c r="E3315" s="49">
        <v>0</v>
      </c>
    </row>
    <row r="3316" spans="1:5" x14ac:dyDescent="0.2">
      <c r="A3316" s="2" t="s">
        <v>3456</v>
      </c>
      <c r="B3316" s="52">
        <v>159</v>
      </c>
      <c r="C3316" s="52">
        <v>87</v>
      </c>
      <c r="D3316" s="52">
        <v>72</v>
      </c>
      <c r="E3316" s="49">
        <v>0</v>
      </c>
    </row>
    <row r="3317" spans="1:5" x14ac:dyDescent="0.2">
      <c r="A3317" s="2" t="s">
        <v>3457</v>
      </c>
      <c r="B3317" s="52">
        <v>412</v>
      </c>
      <c r="C3317" s="52">
        <v>214</v>
      </c>
      <c r="D3317" s="52">
        <v>198</v>
      </c>
      <c r="E3317" s="49">
        <v>0</v>
      </c>
    </row>
    <row r="3318" spans="1:5" x14ac:dyDescent="0.2">
      <c r="A3318" s="2" t="s">
        <v>3458</v>
      </c>
      <c r="B3318" s="52">
        <v>298</v>
      </c>
      <c r="C3318" s="52">
        <v>151</v>
      </c>
      <c r="D3318" s="52">
        <v>147</v>
      </c>
      <c r="E3318" s="49">
        <v>0</v>
      </c>
    </row>
    <row r="3319" spans="1:5" x14ac:dyDescent="0.2">
      <c r="A3319" s="2" t="s">
        <v>3459</v>
      </c>
      <c r="B3319" s="52">
        <v>10</v>
      </c>
      <c r="C3319" s="52">
        <v>5</v>
      </c>
      <c r="D3319" s="52">
        <v>5</v>
      </c>
      <c r="E3319" s="49">
        <v>0</v>
      </c>
    </row>
    <row r="3320" spans="1:5" x14ac:dyDescent="0.2">
      <c r="A3320" s="2" t="s">
        <v>3460</v>
      </c>
      <c r="B3320" s="52">
        <v>545</v>
      </c>
      <c r="C3320" s="52">
        <v>269</v>
      </c>
      <c r="D3320" s="52">
        <v>276</v>
      </c>
      <c r="E3320" s="49">
        <v>0</v>
      </c>
    </row>
    <row r="3321" spans="1:5" x14ac:dyDescent="0.2">
      <c r="A3321" s="2" t="s">
        <v>3461</v>
      </c>
      <c r="B3321" s="52">
        <v>257</v>
      </c>
      <c r="C3321" s="52">
        <v>126</v>
      </c>
      <c r="D3321" s="52">
        <v>131</v>
      </c>
      <c r="E3321" s="49">
        <v>0</v>
      </c>
    </row>
    <row r="3322" spans="1:5" x14ac:dyDescent="0.2">
      <c r="A3322" s="2" t="s">
        <v>3462</v>
      </c>
      <c r="B3322" s="52">
        <v>163</v>
      </c>
      <c r="C3322" s="52">
        <v>80</v>
      </c>
      <c r="D3322" s="52">
        <v>83</v>
      </c>
      <c r="E3322" s="49">
        <v>0</v>
      </c>
    </row>
    <row r="3323" spans="1:5" x14ac:dyDescent="0.2">
      <c r="A3323" s="2" t="s">
        <v>3463</v>
      </c>
      <c r="B3323" s="52">
        <v>4</v>
      </c>
      <c r="C3323" s="52">
        <v>2</v>
      </c>
      <c r="D3323" s="52">
        <v>2</v>
      </c>
      <c r="E3323" s="49">
        <v>0</v>
      </c>
    </row>
    <row r="3324" spans="1:5" x14ac:dyDescent="0.2">
      <c r="A3324" s="2" t="s">
        <v>3464</v>
      </c>
      <c r="B3324" s="52">
        <v>77</v>
      </c>
      <c r="C3324" s="52">
        <v>46</v>
      </c>
      <c r="D3324" s="52">
        <v>31</v>
      </c>
      <c r="E3324" s="49">
        <v>0</v>
      </c>
    </row>
    <row r="3325" spans="1:5" x14ac:dyDescent="0.2">
      <c r="A3325" s="2" t="s">
        <v>3465</v>
      </c>
      <c r="B3325" s="52">
        <v>5</v>
      </c>
      <c r="C3325" s="52">
        <v>4</v>
      </c>
      <c r="D3325" s="52">
        <v>1</v>
      </c>
      <c r="E3325" s="49">
        <v>0</v>
      </c>
    </row>
    <row r="3326" spans="1:5" x14ac:dyDescent="0.2">
      <c r="A3326" s="2" t="s">
        <v>3466</v>
      </c>
      <c r="B3326" s="52">
        <v>39</v>
      </c>
      <c r="C3326" s="52">
        <v>25</v>
      </c>
      <c r="D3326" s="52">
        <v>14</v>
      </c>
      <c r="E3326" s="49">
        <v>0</v>
      </c>
    </row>
    <row r="3327" spans="1:5" x14ac:dyDescent="0.2">
      <c r="A3327" s="2" t="s">
        <v>3467</v>
      </c>
      <c r="B3327" s="52">
        <v>13</v>
      </c>
      <c r="C3327" s="52">
        <v>7</v>
      </c>
      <c r="D3327" s="52">
        <v>6</v>
      </c>
      <c r="E3327" s="49">
        <v>0</v>
      </c>
    </row>
    <row r="3328" spans="1:5" x14ac:dyDescent="0.2">
      <c r="A3328" s="2" t="s">
        <v>3468</v>
      </c>
      <c r="B3328" s="52">
        <v>235</v>
      </c>
      <c r="C3328" s="52">
        <v>112</v>
      </c>
      <c r="D3328" s="52">
        <v>123</v>
      </c>
      <c r="E3328" s="49">
        <v>0</v>
      </c>
    </row>
    <row r="3329" spans="1:5" x14ac:dyDescent="0.2">
      <c r="A3329" s="2" t="s">
        <v>3469</v>
      </c>
      <c r="B3329" s="52">
        <v>70</v>
      </c>
      <c r="C3329" s="52">
        <v>34</v>
      </c>
      <c r="D3329" s="52">
        <v>36</v>
      </c>
      <c r="E3329" s="49">
        <v>0</v>
      </c>
    </row>
    <row r="3330" spans="1:5" x14ac:dyDescent="0.2">
      <c r="A3330" s="2" t="s">
        <v>3470</v>
      </c>
      <c r="B3330" s="52">
        <v>257</v>
      </c>
      <c r="C3330" s="52">
        <v>107</v>
      </c>
      <c r="D3330" s="52">
        <v>150</v>
      </c>
      <c r="E3330" s="49">
        <v>0</v>
      </c>
    </row>
    <row r="3331" spans="1:5" x14ac:dyDescent="0.2">
      <c r="A3331" s="2" t="s">
        <v>3471</v>
      </c>
      <c r="B3331" s="52">
        <v>953</v>
      </c>
      <c r="C3331" s="52">
        <v>472</v>
      </c>
      <c r="D3331" s="52">
        <v>481</v>
      </c>
      <c r="E3331" s="49">
        <v>0</v>
      </c>
    </row>
    <row r="3332" spans="1:5" x14ac:dyDescent="0.2">
      <c r="A3332" s="2" t="s">
        <v>3472</v>
      </c>
      <c r="B3332" s="52">
        <v>224</v>
      </c>
      <c r="C3332" s="52">
        <v>119</v>
      </c>
      <c r="D3332" s="52">
        <v>105</v>
      </c>
      <c r="E3332" s="49">
        <v>0</v>
      </c>
    </row>
    <row r="3333" spans="1:5" x14ac:dyDescent="0.2">
      <c r="A3333" s="2" t="s">
        <v>3473</v>
      </c>
      <c r="B3333" s="52">
        <v>452</v>
      </c>
      <c r="C3333" s="52">
        <v>225</v>
      </c>
      <c r="D3333" s="52">
        <v>227</v>
      </c>
      <c r="E3333" s="49">
        <v>0</v>
      </c>
    </row>
    <row r="3334" spans="1:5" x14ac:dyDescent="0.2">
      <c r="A3334" s="2" t="s">
        <v>3474</v>
      </c>
      <c r="B3334" s="52">
        <v>374</v>
      </c>
      <c r="C3334" s="52">
        <v>182</v>
      </c>
      <c r="D3334" s="52">
        <v>192</v>
      </c>
      <c r="E3334" s="49">
        <v>0</v>
      </c>
    </row>
    <row r="3335" spans="1:5" x14ac:dyDescent="0.2">
      <c r="A3335" s="2" t="s">
        <v>3475</v>
      </c>
      <c r="B3335" s="52">
        <v>16</v>
      </c>
      <c r="C3335" s="52">
        <v>10</v>
      </c>
      <c r="D3335" s="52">
        <v>6</v>
      </c>
      <c r="E3335" s="49">
        <v>0</v>
      </c>
    </row>
    <row r="3336" spans="1:5" x14ac:dyDescent="0.2">
      <c r="A3336" s="2" t="s">
        <v>3476</v>
      </c>
      <c r="B3336" s="52">
        <v>636</v>
      </c>
      <c r="C3336" s="52">
        <v>296</v>
      </c>
      <c r="D3336" s="52">
        <v>340</v>
      </c>
      <c r="E3336" s="49">
        <v>0</v>
      </c>
    </row>
    <row r="3337" spans="1:5" x14ac:dyDescent="0.2">
      <c r="A3337" s="2" t="s">
        <v>3477</v>
      </c>
      <c r="B3337" s="52">
        <v>356</v>
      </c>
      <c r="C3337" s="52">
        <v>158</v>
      </c>
      <c r="D3337" s="52">
        <v>198</v>
      </c>
      <c r="E3337" s="49">
        <v>0</v>
      </c>
    </row>
    <row r="3338" spans="1:5" x14ac:dyDescent="0.2">
      <c r="A3338" s="2" t="s">
        <v>3478</v>
      </c>
      <c r="B3338" s="52">
        <v>192</v>
      </c>
      <c r="C3338" s="52">
        <v>91</v>
      </c>
      <c r="D3338" s="52">
        <v>101</v>
      </c>
      <c r="E3338" s="49">
        <v>0</v>
      </c>
    </row>
    <row r="3339" spans="1:5" x14ac:dyDescent="0.2">
      <c r="A3339" s="2" t="s">
        <v>3479</v>
      </c>
      <c r="B3339" s="52">
        <v>17</v>
      </c>
      <c r="C3339" s="52">
        <v>11</v>
      </c>
      <c r="D3339" s="52">
        <v>6</v>
      </c>
      <c r="E3339" s="49">
        <v>0</v>
      </c>
    </row>
    <row r="3340" spans="1:5" x14ac:dyDescent="0.2">
      <c r="A3340" s="2" t="s">
        <v>3480</v>
      </c>
      <c r="B3340" s="52">
        <v>90</v>
      </c>
      <c r="C3340" s="52">
        <v>50</v>
      </c>
      <c r="D3340" s="52">
        <v>40</v>
      </c>
      <c r="E3340" s="49">
        <v>0</v>
      </c>
    </row>
    <row r="3341" spans="1:5" x14ac:dyDescent="0.2">
      <c r="A3341" s="2" t="s">
        <v>3481</v>
      </c>
      <c r="B3341" s="52">
        <v>15</v>
      </c>
      <c r="C3341" s="52">
        <v>8</v>
      </c>
      <c r="D3341" s="52">
        <v>7</v>
      </c>
      <c r="E3341" s="49">
        <v>0</v>
      </c>
    </row>
    <row r="3342" spans="1:5" x14ac:dyDescent="0.2">
      <c r="A3342" s="2" t="s">
        <v>3482</v>
      </c>
      <c r="B3342" s="52">
        <v>74</v>
      </c>
      <c r="C3342" s="52">
        <v>30</v>
      </c>
      <c r="D3342" s="52">
        <v>44</v>
      </c>
      <c r="E3342" s="49">
        <v>0</v>
      </c>
    </row>
    <row r="3343" spans="1:5" x14ac:dyDescent="0.2">
      <c r="A3343" s="2" t="s">
        <v>3483</v>
      </c>
      <c r="B3343" s="52">
        <v>2824</v>
      </c>
      <c r="C3343" s="52">
        <v>1432</v>
      </c>
      <c r="D3343" s="52">
        <v>1392</v>
      </c>
      <c r="E3343" s="49">
        <v>0</v>
      </c>
    </row>
    <row r="3344" spans="1:5" x14ac:dyDescent="0.2">
      <c r="A3344" s="2" t="s">
        <v>3484</v>
      </c>
      <c r="B3344" s="52">
        <v>376</v>
      </c>
      <c r="C3344" s="52">
        <v>182</v>
      </c>
      <c r="D3344" s="52">
        <v>194</v>
      </c>
      <c r="E3344" s="49">
        <v>0</v>
      </c>
    </row>
    <row r="3345" spans="1:5" x14ac:dyDescent="0.2">
      <c r="A3345" s="2" t="s">
        <v>3485</v>
      </c>
      <c r="B3345" s="52">
        <v>390</v>
      </c>
      <c r="C3345" s="52">
        <v>117</v>
      </c>
      <c r="D3345" s="52">
        <v>273</v>
      </c>
      <c r="E3345" s="49">
        <v>0</v>
      </c>
    </row>
    <row r="3346" spans="1:5" x14ac:dyDescent="0.2">
      <c r="A3346" s="2" t="s">
        <v>3486</v>
      </c>
      <c r="B3346" s="52">
        <v>167</v>
      </c>
      <c r="C3346" s="52">
        <v>64</v>
      </c>
      <c r="D3346" s="52">
        <v>103</v>
      </c>
      <c r="E3346" s="49">
        <v>0</v>
      </c>
    </row>
    <row r="3347" spans="1:5" x14ac:dyDescent="0.2">
      <c r="A3347" s="2" t="s">
        <v>3487</v>
      </c>
      <c r="B3347" s="52">
        <v>3052</v>
      </c>
      <c r="C3347" s="52">
        <v>1518</v>
      </c>
      <c r="D3347" s="52">
        <v>1534</v>
      </c>
      <c r="E3347" s="49">
        <v>0</v>
      </c>
    </row>
    <row r="3348" spans="1:5" x14ac:dyDescent="0.2">
      <c r="A3348" s="2" t="s">
        <v>3488</v>
      </c>
      <c r="B3348" s="52">
        <v>749</v>
      </c>
      <c r="C3348" s="52">
        <v>291</v>
      </c>
      <c r="D3348" s="52">
        <v>458</v>
      </c>
      <c r="E3348" s="49">
        <v>0</v>
      </c>
    </row>
    <row r="3349" spans="1:5" x14ac:dyDescent="0.2">
      <c r="A3349" s="2" t="s">
        <v>3489</v>
      </c>
      <c r="B3349" s="52">
        <v>3052</v>
      </c>
      <c r="C3349" s="52">
        <v>1518</v>
      </c>
      <c r="D3349" s="52">
        <v>1534</v>
      </c>
      <c r="E3349" s="49">
        <v>0</v>
      </c>
    </row>
    <row r="3350" spans="1:5" x14ac:dyDescent="0.2">
      <c r="A3350" s="2" t="s">
        <v>3490</v>
      </c>
      <c r="B3350" s="52">
        <v>3685</v>
      </c>
      <c r="C3350" s="52">
        <v>1757</v>
      </c>
      <c r="D3350" s="52">
        <v>1928</v>
      </c>
      <c r="E3350" s="49">
        <v>0</v>
      </c>
    </row>
    <row r="3351" spans="1:5" x14ac:dyDescent="0.2">
      <c r="A3351" s="2" t="s">
        <v>512</v>
      </c>
      <c r="B3351" s="51" t="s">
        <v>535</v>
      </c>
      <c r="C3351" s="51" t="s">
        <v>536</v>
      </c>
      <c r="D3351" s="51" t="s">
        <v>537</v>
      </c>
      <c r="E3351" s="49">
        <v>0</v>
      </c>
    </row>
    <row r="3352" spans="1:5" x14ac:dyDescent="0.2">
      <c r="A3352" s="2" t="s">
        <v>3494</v>
      </c>
      <c r="B3352" s="52">
        <v>1</v>
      </c>
      <c r="C3352" s="2"/>
      <c r="D3352" s="2"/>
      <c r="E3352" s="49">
        <v>0</v>
      </c>
    </row>
    <row r="3353" spans="1:5" x14ac:dyDescent="0.2">
      <c r="A3353" s="2" t="s">
        <v>3495</v>
      </c>
      <c r="B3353" s="52">
        <v>19</v>
      </c>
      <c r="C3353" s="52">
        <v>9</v>
      </c>
      <c r="D3353" s="52">
        <v>10</v>
      </c>
      <c r="E3353" s="49">
        <v>0</v>
      </c>
    </row>
    <row r="3354" spans="1:5" x14ac:dyDescent="0.2">
      <c r="A3354" s="2" t="s">
        <v>3496</v>
      </c>
      <c r="B3354" s="52">
        <v>733</v>
      </c>
      <c r="C3354" s="52">
        <v>353</v>
      </c>
      <c r="D3354" s="52">
        <v>380</v>
      </c>
      <c r="E3354" s="49">
        <v>0</v>
      </c>
    </row>
    <row r="3355" spans="1:5" x14ac:dyDescent="0.2">
      <c r="A3355" s="2" t="s">
        <v>3497</v>
      </c>
      <c r="B3355" s="52">
        <v>68</v>
      </c>
      <c r="C3355" s="52">
        <v>28</v>
      </c>
      <c r="D3355" s="52">
        <v>40</v>
      </c>
      <c r="E3355" s="49">
        <v>0</v>
      </c>
    </row>
    <row r="3356" spans="1:5" x14ac:dyDescent="0.2">
      <c r="A3356" s="2" t="s">
        <v>3498</v>
      </c>
      <c r="B3356" s="52">
        <v>98</v>
      </c>
      <c r="C3356" s="52">
        <v>18</v>
      </c>
      <c r="D3356" s="52">
        <v>80</v>
      </c>
      <c r="E3356" s="49">
        <v>0</v>
      </c>
    </row>
    <row r="3357" spans="1:5" x14ac:dyDescent="0.2">
      <c r="A3357" s="2" t="s">
        <v>3499</v>
      </c>
      <c r="B3357" s="52">
        <v>40</v>
      </c>
      <c r="C3357" s="52">
        <v>14</v>
      </c>
      <c r="D3357" s="52">
        <v>26</v>
      </c>
      <c r="E3357" s="49">
        <v>0</v>
      </c>
    </row>
    <row r="3358" spans="1:5" x14ac:dyDescent="0.2">
      <c r="A3358" s="2" t="s">
        <v>3500</v>
      </c>
      <c r="B3358" s="52">
        <v>27</v>
      </c>
      <c r="C3358" s="52">
        <v>11</v>
      </c>
      <c r="D3358" s="52">
        <v>16</v>
      </c>
      <c r="E3358" s="49">
        <v>0</v>
      </c>
    </row>
    <row r="3359" spans="1:5" x14ac:dyDescent="0.2">
      <c r="A3359" s="2" t="s">
        <v>3501</v>
      </c>
      <c r="B3359" s="52">
        <v>654</v>
      </c>
      <c r="C3359" s="52">
        <v>348</v>
      </c>
      <c r="D3359" s="52">
        <v>306</v>
      </c>
      <c r="E3359" s="49">
        <v>0</v>
      </c>
    </row>
    <row r="3360" spans="1:5" x14ac:dyDescent="0.2">
      <c r="A3360" s="2" t="s">
        <v>3502</v>
      </c>
      <c r="B3360" s="52">
        <v>121</v>
      </c>
      <c r="C3360" s="52">
        <v>55</v>
      </c>
      <c r="D3360" s="52">
        <v>66</v>
      </c>
      <c r="E3360" s="49">
        <v>0</v>
      </c>
    </row>
    <row r="3361" spans="1:5" x14ac:dyDescent="0.2">
      <c r="A3361" s="2" t="s">
        <v>3503</v>
      </c>
      <c r="B3361" s="52">
        <v>166</v>
      </c>
      <c r="C3361" s="52">
        <v>63</v>
      </c>
      <c r="D3361" s="52">
        <v>103</v>
      </c>
      <c r="E3361" s="49">
        <v>0</v>
      </c>
    </row>
    <row r="3362" spans="1:5" x14ac:dyDescent="0.2">
      <c r="A3362" s="2" t="s">
        <v>3504</v>
      </c>
      <c r="B3362" s="52">
        <v>46</v>
      </c>
      <c r="C3362" s="52">
        <v>14</v>
      </c>
      <c r="D3362" s="52">
        <v>32</v>
      </c>
      <c r="E3362" s="49">
        <v>0</v>
      </c>
    </row>
    <row r="3363" spans="1:5" x14ac:dyDescent="0.2">
      <c r="A3363" s="2" t="s">
        <v>3505</v>
      </c>
      <c r="B3363" s="52">
        <v>3</v>
      </c>
      <c r="C3363" s="52">
        <v>2</v>
      </c>
      <c r="D3363" s="52">
        <v>1</v>
      </c>
      <c r="E3363" s="49">
        <v>0</v>
      </c>
    </row>
    <row r="3364" spans="1:5" x14ac:dyDescent="0.2">
      <c r="A3364" s="2" t="s">
        <v>3506</v>
      </c>
      <c r="B3364" s="52">
        <v>52</v>
      </c>
      <c r="C3364" s="52">
        <v>30</v>
      </c>
      <c r="D3364" s="52">
        <v>22</v>
      </c>
      <c r="E3364" s="49">
        <v>0</v>
      </c>
    </row>
    <row r="3365" spans="1:5" x14ac:dyDescent="0.2">
      <c r="A3365" s="2" t="s">
        <v>3507</v>
      </c>
      <c r="B3365" s="52">
        <v>1</v>
      </c>
      <c r="C3365" s="2"/>
      <c r="D3365" s="2"/>
      <c r="E3365" s="49">
        <v>0</v>
      </c>
    </row>
    <row r="3366" spans="1:5" x14ac:dyDescent="0.2">
      <c r="A3366" s="2" t="s">
        <v>3508</v>
      </c>
      <c r="B3366" s="52">
        <v>26</v>
      </c>
      <c r="C3366" s="52">
        <v>12</v>
      </c>
      <c r="D3366" s="52">
        <v>14</v>
      </c>
      <c r="E3366" s="49">
        <v>0</v>
      </c>
    </row>
    <row r="3367" spans="1:5" x14ac:dyDescent="0.2">
      <c r="A3367" s="2" t="s">
        <v>3509</v>
      </c>
      <c r="B3367" s="52">
        <v>1463</v>
      </c>
      <c r="C3367" s="52">
        <v>740</v>
      </c>
      <c r="D3367" s="52">
        <v>723</v>
      </c>
      <c r="E3367" s="49">
        <v>0</v>
      </c>
    </row>
    <row r="3368" spans="1:5" x14ac:dyDescent="0.2">
      <c r="A3368" s="2" t="s">
        <v>3510</v>
      </c>
      <c r="B3368" s="52">
        <v>145</v>
      </c>
      <c r="C3368" s="52">
        <v>64</v>
      </c>
      <c r="D3368" s="52">
        <v>81</v>
      </c>
      <c r="E3368" s="49">
        <v>0</v>
      </c>
    </row>
    <row r="3369" spans="1:5" x14ac:dyDescent="0.2">
      <c r="A3369" s="2" t="s">
        <v>3511</v>
      </c>
      <c r="B3369" s="52">
        <v>116</v>
      </c>
      <c r="C3369" s="52">
        <v>31</v>
      </c>
      <c r="D3369" s="52">
        <v>85</v>
      </c>
      <c r="E3369" s="49">
        <v>0</v>
      </c>
    </row>
    <row r="3370" spans="1:5" x14ac:dyDescent="0.2">
      <c r="A3370" s="2" t="s">
        <v>3512</v>
      </c>
      <c r="B3370" s="52">
        <v>80</v>
      </c>
      <c r="C3370" s="52">
        <v>35</v>
      </c>
      <c r="D3370" s="52">
        <v>45</v>
      </c>
      <c r="E3370" s="49">
        <v>0</v>
      </c>
    </row>
    <row r="3371" spans="1:5" x14ac:dyDescent="0.2">
      <c r="A3371" s="2" t="s">
        <v>3494</v>
      </c>
      <c r="B3371" s="52">
        <v>1</v>
      </c>
      <c r="C3371" s="2"/>
      <c r="D3371" s="2"/>
      <c r="E3371" s="49">
        <v>0</v>
      </c>
    </row>
    <row r="3372" spans="1:5" x14ac:dyDescent="0.2">
      <c r="A3372" s="2" t="s">
        <v>3513</v>
      </c>
      <c r="B3372" s="52">
        <v>792</v>
      </c>
      <c r="C3372" s="52">
        <v>376</v>
      </c>
      <c r="D3372" s="52">
        <v>416</v>
      </c>
      <c r="E3372" s="49">
        <v>0</v>
      </c>
    </row>
    <row r="3373" spans="1:5" x14ac:dyDescent="0.2">
      <c r="A3373" s="2" t="s">
        <v>3514</v>
      </c>
      <c r="B3373" s="52">
        <v>162</v>
      </c>
      <c r="C3373" s="52">
        <v>46</v>
      </c>
      <c r="D3373" s="52">
        <v>116</v>
      </c>
      <c r="E3373" s="49">
        <v>0</v>
      </c>
    </row>
    <row r="3374" spans="1:5" x14ac:dyDescent="0.2">
      <c r="A3374" s="2" t="s">
        <v>3515</v>
      </c>
      <c r="B3374" s="52">
        <v>726</v>
      </c>
      <c r="C3374" s="52">
        <v>372</v>
      </c>
      <c r="D3374" s="52">
        <v>354</v>
      </c>
      <c r="E3374" s="49">
        <v>0</v>
      </c>
    </row>
    <row r="3375" spans="1:5" x14ac:dyDescent="0.2">
      <c r="A3375" s="2" t="s">
        <v>3516</v>
      </c>
      <c r="B3375" s="52">
        <v>283</v>
      </c>
      <c r="C3375" s="52">
        <v>115</v>
      </c>
      <c r="D3375" s="52">
        <v>168</v>
      </c>
      <c r="E3375" s="49">
        <v>0</v>
      </c>
    </row>
    <row r="3376" spans="1:5" x14ac:dyDescent="0.2">
      <c r="A3376" s="2" t="s">
        <v>3517</v>
      </c>
      <c r="B3376" s="52">
        <v>3</v>
      </c>
      <c r="C3376" s="52">
        <v>2</v>
      </c>
      <c r="D3376" s="52">
        <v>1</v>
      </c>
      <c r="E3376" s="49">
        <v>0</v>
      </c>
    </row>
    <row r="3377" spans="1:5" x14ac:dyDescent="0.2">
      <c r="A3377" s="2" t="s">
        <v>3518</v>
      </c>
      <c r="B3377" s="52">
        <v>52</v>
      </c>
      <c r="C3377" s="52">
        <v>30</v>
      </c>
      <c r="D3377" s="52">
        <v>22</v>
      </c>
      <c r="E3377" s="49">
        <v>0</v>
      </c>
    </row>
    <row r="3378" spans="1:5" x14ac:dyDescent="0.2">
      <c r="A3378" s="2" t="s">
        <v>3519</v>
      </c>
      <c r="B3378" s="52">
        <v>1</v>
      </c>
      <c r="C3378" s="2"/>
      <c r="D3378" s="2"/>
      <c r="E3378" s="49">
        <v>0</v>
      </c>
    </row>
    <row r="3379" spans="1:5" x14ac:dyDescent="0.2">
      <c r="A3379" s="2" t="s">
        <v>3520</v>
      </c>
      <c r="B3379" s="52">
        <v>1561</v>
      </c>
      <c r="C3379" s="52">
        <v>784</v>
      </c>
      <c r="D3379" s="52">
        <v>777</v>
      </c>
      <c r="E3379" s="49">
        <v>0</v>
      </c>
    </row>
    <row r="3380" spans="1:5" x14ac:dyDescent="0.2">
      <c r="A3380" s="2" t="s">
        <v>3521</v>
      </c>
      <c r="B3380" s="52">
        <v>258</v>
      </c>
      <c r="C3380" s="52">
        <v>95</v>
      </c>
      <c r="D3380" s="52">
        <v>163</v>
      </c>
      <c r="E3380" s="49">
        <v>0</v>
      </c>
    </row>
    <row r="3381" spans="1:5" x14ac:dyDescent="0.2">
      <c r="A3381" s="2" t="s">
        <v>3522</v>
      </c>
      <c r="B3381" s="52">
        <v>792</v>
      </c>
      <c r="C3381" s="52">
        <v>376</v>
      </c>
      <c r="D3381" s="52">
        <v>416</v>
      </c>
      <c r="E3381" s="49">
        <v>0</v>
      </c>
    </row>
    <row r="3382" spans="1:5" x14ac:dyDescent="0.2">
      <c r="A3382" s="2" t="s">
        <v>3523</v>
      </c>
      <c r="B3382" s="52">
        <v>1</v>
      </c>
      <c r="C3382" s="2"/>
      <c r="D3382" s="2"/>
      <c r="E3382" s="49">
        <v>0</v>
      </c>
    </row>
    <row r="3383" spans="1:5" x14ac:dyDescent="0.2">
      <c r="A3383" s="2" t="s">
        <v>3524</v>
      </c>
      <c r="B3383" s="52">
        <v>726</v>
      </c>
      <c r="C3383" s="52">
        <v>372</v>
      </c>
      <c r="D3383" s="52">
        <v>354</v>
      </c>
      <c r="E3383" s="49">
        <v>0</v>
      </c>
    </row>
    <row r="3384" spans="1:5" x14ac:dyDescent="0.2">
      <c r="A3384" s="2" t="s">
        <v>3525</v>
      </c>
      <c r="B3384" s="52">
        <v>3</v>
      </c>
      <c r="C3384" s="52">
        <v>2</v>
      </c>
      <c r="D3384" s="52">
        <v>1</v>
      </c>
      <c r="E3384" s="49">
        <v>0</v>
      </c>
    </row>
    <row r="3385" spans="1:5" x14ac:dyDescent="0.2">
      <c r="A3385" s="2" t="s">
        <v>3526</v>
      </c>
      <c r="B3385" s="52">
        <v>1561</v>
      </c>
      <c r="C3385" s="52">
        <v>784</v>
      </c>
      <c r="D3385" s="52">
        <v>777</v>
      </c>
      <c r="E3385" s="49">
        <v>0</v>
      </c>
    </row>
    <row r="3386" spans="1:5" x14ac:dyDescent="0.2">
      <c r="A3386" s="2" t="s">
        <v>3527</v>
      </c>
      <c r="B3386" s="52">
        <v>1</v>
      </c>
      <c r="C3386" s="2"/>
      <c r="D3386" s="2"/>
      <c r="E3386" s="49">
        <v>0</v>
      </c>
    </row>
    <row r="3387" spans="1:5" x14ac:dyDescent="0.2">
      <c r="A3387" s="2" t="s">
        <v>3528</v>
      </c>
      <c r="B3387" s="52">
        <v>939</v>
      </c>
      <c r="C3387" s="52">
        <v>417</v>
      </c>
      <c r="D3387" s="52">
        <v>522</v>
      </c>
      <c r="E3387" s="49">
        <v>0</v>
      </c>
    </row>
    <row r="3388" spans="1:5" x14ac:dyDescent="0.2">
      <c r="A3388" s="2" t="s">
        <v>3529</v>
      </c>
      <c r="B3388" s="52">
        <v>989</v>
      </c>
      <c r="C3388" s="52">
        <v>481</v>
      </c>
      <c r="D3388" s="52">
        <v>508</v>
      </c>
      <c r="E3388" s="49">
        <v>0</v>
      </c>
    </row>
    <row r="3389" spans="1:5" x14ac:dyDescent="0.2">
      <c r="A3389" s="2" t="s">
        <v>3530</v>
      </c>
      <c r="B3389" s="52">
        <v>55</v>
      </c>
      <c r="C3389" s="52">
        <v>32</v>
      </c>
      <c r="D3389" s="52">
        <v>23</v>
      </c>
      <c r="E3389" s="49">
        <v>0</v>
      </c>
    </row>
    <row r="3390" spans="1:5" x14ac:dyDescent="0.2">
      <c r="A3390" s="2" t="s">
        <v>3531</v>
      </c>
      <c r="B3390" s="52">
        <v>1791</v>
      </c>
      <c r="C3390" s="52">
        <v>868</v>
      </c>
      <c r="D3390" s="52">
        <v>923</v>
      </c>
      <c r="E3390" s="49">
        <v>0</v>
      </c>
    </row>
    <row r="3391" spans="1:5" x14ac:dyDescent="0.2">
      <c r="A3391" s="2" t="s">
        <v>3494</v>
      </c>
      <c r="B3391" s="52">
        <v>1</v>
      </c>
      <c r="C3391" s="2"/>
      <c r="D3391" s="2"/>
      <c r="E3391" s="49">
        <v>0</v>
      </c>
    </row>
    <row r="3392" spans="1:5" x14ac:dyDescent="0.2">
      <c r="A3392" s="2" t="s">
        <v>3532</v>
      </c>
      <c r="B3392" s="52">
        <v>40</v>
      </c>
      <c r="C3392" s="52">
        <v>25</v>
      </c>
      <c r="D3392" s="52">
        <v>15</v>
      </c>
      <c r="E3392" s="49">
        <v>0</v>
      </c>
    </row>
    <row r="3393" spans="1:5" x14ac:dyDescent="0.2">
      <c r="A3393" s="2" t="s">
        <v>3533</v>
      </c>
      <c r="B3393" s="52">
        <v>1</v>
      </c>
      <c r="C3393" s="2"/>
      <c r="D3393" s="52">
        <v>1</v>
      </c>
      <c r="E3393" s="49">
        <v>0</v>
      </c>
    </row>
    <row r="3394" spans="1:5" x14ac:dyDescent="0.2">
      <c r="A3394" s="2" t="s">
        <v>3534</v>
      </c>
      <c r="B3394" s="52">
        <v>12</v>
      </c>
      <c r="C3394" s="52">
        <v>6</v>
      </c>
      <c r="D3394" s="52">
        <v>6</v>
      </c>
      <c r="E3394" s="49">
        <v>0</v>
      </c>
    </row>
    <row r="3395" spans="1:5" x14ac:dyDescent="0.2">
      <c r="A3395" s="2" t="s">
        <v>3535</v>
      </c>
      <c r="B3395" s="52">
        <v>1</v>
      </c>
      <c r="C3395" s="2"/>
      <c r="D3395" s="52">
        <v>1</v>
      </c>
      <c r="E3395" s="49">
        <v>0</v>
      </c>
    </row>
    <row r="3396" spans="1:5" x14ac:dyDescent="0.2">
      <c r="A3396" s="2" t="s">
        <v>3536</v>
      </c>
      <c r="B3396" s="52">
        <v>186</v>
      </c>
      <c r="C3396" s="52">
        <v>90</v>
      </c>
      <c r="D3396" s="52">
        <v>96</v>
      </c>
      <c r="E3396" s="49">
        <v>0</v>
      </c>
    </row>
    <row r="3397" spans="1:5" x14ac:dyDescent="0.2">
      <c r="A3397" s="2" t="s">
        <v>3537</v>
      </c>
      <c r="B3397" s="52">
        <v>17</v>
      </c>
      <c r="C3397" s="52">
        <v>6</v>
      </c>
      <c r="D3397" s="52">
        <v>11</v>
      </c>
      <c r="E3397" s="49">
        <v>0</v>
      </c>
    </row>
    <row r="3398" spans="1:5" x14ac:dyDescent="0.2">
      <c r="A3398" s="2" t="s">
        <v>3538</v>
      </c>
      <c r="B3398" s="52">
        <v>15</v>
      </c>
      <c r="C3398" s="52">
        <v>6</v>
      </c>
      <c r="D3398" s="52">
        <v>9</v>
      </c>
      <c r="E3398" s="49">
        <v>0</v>
      </c>
    </row>
    <row r="3399" spans="1:5" x14ac:dyDescent="0.2">
      <c r="A3399" s="2" t="s">
        <v>3539</v>
      </c>
      <c r="B3399" s="52">
        <v>14</v>
      </c>
      <c r="C3399" s="52">
        <v>6</v>
      </c>
      <c r="D3399" s="52">
        <v>8</v>
      </c>
      <c r="E3399" s="49">
        <v>0</v>
      </c>
    </row>
    <row r="3400" spans="1:5" x14ac:dyDescent="0.2">
      <c r="A3400" s="2" t="s">
        <v>3540</v>
      </c>
      <c r="B3400" s="52">
        <v>2</v>
      </c>
      <c r="C3400" s="52">
        <v>1</v>
      </c>
      <c r="D3400" s="52">
        <v>1</v>
      </c>
      <c r="E3400" s="49">
        <v>0</v>
      </c>
    </row>
    <row r="3401" spans="1:5" x14ac:dyDescent="0.2">
      <c r="A3401" s="2" t="s">
        <v>3541</v>
      </c>
      <c r="B3401" s="52">
        <v>50</v>
      </c>
      <c r="C3401" s="52">
        <v>26</v>
      </c>
      <c r="D3401" s="52">
        <v>24</v>
      </c>
      <c r="E3401" s="49">
        <v>0</v>
      </c>
    </row>
    <row r="3402" spans="1:5" x14ac:dyDescent="0.2">
      <c r="A3402" s="2" t="s">
        <v>3542</v>
      </c>
      <c r="B3402" s="52">
        <v>15</v>
      </c>
      <c r="C3402" s="52">
        <v>4</v>
      </c>
      <c r="D3402" s="52">
        <v>11</v>
      </c>
      <c r="E3402" s="49">
        <v>0</v>
      </c>
    </row>
    <row r="3403" spans="1:5" x14ac:dyDescent="0.2">
      <c r="A3403" s="2" t="s">
        <v>3543</v>
      </c>
      <c r="B3403" s="52">
        <v>3</v>
      </c>
      <c r="C3403" s="52">
        <v>2</v>
      </c>
      <c r="D3403" s="52">
        <v>1</v>
      </c>
      <c r="E3403" s="49">
        <v>0</v>
      </c>
    </row>
    <row r="3404" spans="1:5" x14ac:dyDescent="0.2">
      <c r="A3404" s="2" t="s">
        <v>3544</v>
      </c>
      <c r="B3404" s="52">
        <v>7</v>
      </c>
      <c r="C3404" s="52">
        <v>5</v>
      </c>
      <c r="D3404" s="52">
        <v>2</v>
      </c>
      <c r="E3404" s="49">
        <v>0</v>
      </c>
    </row>
    <row r="3405" spans="1:5" x14ac:dyDescent="0.2">
      <c r="A3405" s="2" t="s">
        <v>3545</v>
      </c>
      <c r="B3405" s="52">
        <v>190</v>
      </c>
      <c r="C3405" s="52">
        <v>90</v>
      </c>
      <c r="D3405" s="52">
        <v>100</v>
      </c>
      <c r="E3405" s="49">
        <v>0</v>
      </c>
    </row>
    <row r="3406" spans="1:5" x14ac:dyDescent="0.2">
      <c r="A3406" s="2" t="s">
        <v>3546</v>
      </c>
      <c r="B3406" s="52">
        <v>18</v>
      </c>
      <c r="C3406" s="52">
        <v>7</v>
      </c>
      <c r="D3406" s="52">
        <v>11</v>
      </c>
      <c r="E3406" s="49">
        <v>0</v>
      </c>
    </row>
    <row r="3407" spans="1:5" x14ac:dyDescent="0.2">
      <c r="A3407" s="2" t="s">
        <v>3547</v>
      </c>
      <c r="B3407" s="52">
        <v>30</v>
      </c>
      <c r="C3407" s="52">
        <v>4</v>
      </c>
      <c r="D3407" s="52">
        <v>26</v>
      </c>
      <c r="E3407" s="49">
        <v>0</v>
      </c>
    </row>
    <row r="3408" spans="1:5" x14ac:dyDescent="0.2">
      <c r="A3408" s="2" t="s">
        <v>3548</v>
      </c>
      <c r="B3408" s="52">
        <v>17</v>
      </c>
      <c r="C3408" s="52">
        <v>3</v>
      </c>
      <c r="D3408" s="52">
        <v>14</v>
      </c>
      <c r="E3408" s="49">
        <v>0</v>
      </c>
    </row>
    <row r="3409" spans="1:5" x14ac:dyDescent="0.2">
      <c r="A3409" s="2" t="s">
        <v>3549</v>
      </c>
      <c r="B3409" s="52">
        <v>12</v>
      </c>
      <c r="C3409" s="52">
        <v>6</v>
      </c>
      <c r="D3409" s="52">
        <v>6</v>
      </c>
      <c r="E3409" s="49">
        <v>0</v>
      </c>
    </row>
    <row r="3410" spans="1:5" x14ac:dyDescent="0.2">
      <c r="A3410" s="2" t="s">
        <v>3550</v>
      </c>
      <c r="B3410" s="52">
        <v>772</v>
      </c>
      <c r="C3410" s="52">
        <v>391</v>
      </c>
      <c r="D3410" s="52">
        <v>381</v>
      </c>
      <c r="E3410" s="49">
        <v>0</v>
      </c>
    </row>
    <row r="3411" spans="1:5" x14ac:dyDescent="0.2">
      <c r="A3411" s="2" t="s">
        <v>3551</v>
      </c>
      <c r="B3411" s="52">
        <v>96</v>
      </c>
      <c r="C3411" s="52">
        <v>43</v>
      </c>
      <c r="D3411" s="52">
        <v>53</v>
      </c>
      <c r="E3411" s="49">
        <v>0</v>
      </c>
    </row>
    <row r="3412" spans="1:5" x14ac:dyDescent="0.2">
      <c r="A3412" s="2" t="s">
        <v>3552</v>
      </c>
      <c r="B3412" s="52">
        <v>49</v>
      </c>
      <c r="C3412" s="52">
        <v>15</v>
      </c>
      <c r="D3412" s="52">
        <v>34</v>
      </c>
      <c r="E3412" s="49">
        <v>0</v>
      </c>
    </row>
    <row r="3413" spans="1:5" x14ac:dyDescent="0.2">
      <c r="A3413" s="2" t="s">
        <v>3553</v>
      </c>
      <c r="B3413" s="52">
        <v>30</v>
      </c>
      <c r="C3413" s="52">
        <v>15</v>
      </c>
      <c r="D3413" s="52">
        <v>15</v>
      </c>
      <c r="E3413" s="49">
        <v>0</v>
      </c>
    </row>
    <row r="3414" spans="1:5" x14ac:dyDescent="0.2">
      <c r="A3414" s="2" t="s">
        <v>3554</v>
      </c>
      <c r="B3414" s="52">
        <v>11</v>
      </c>
      <c r="C3414" s="52">
        <v>6</v>
      </c>
      <c r="D3414" s="52">
        <v>5</v>
      </c>
      <c r="E3414" s="49">
        <v>0</v>
      </c>
    </row>
    <row r="3415" spans="1:5" x14ac:dyDescent="0.2">
      <c r="A3415" s="2" t="s">
        <v>3555</v>
      </c>
      <c r="B3415" s="52">
        <v>143</v>
      </c>
      <c r="C3415" s="52">
        <v>83</v>
      </c>
      <c r="D3415" s="52">
        <v>60</v>
      </c>
      <c r="E3415" s="49">
        <v>0</v>
      </c>
    </row>
    <row r="3416" spans="1:5" x14ac:dyDescent="0.2">
      <c r="A3416" s="2" t="s">
        <v>3556</v>
      </c>
      <c r="B3416" s="52">
        <v>13</v>
      </c>
      <c r="C3416" s="52">
        <v>7</v>
      </c>
      <c r="D3416" s="52">
        <v>6</v>
      </c>
      <c r="E3416" s="49">
        <v>0</v>
      </c>
    </row>
    <row r="3417" spans="1:5" x14ac:dyDescent="0.2">
      <c r="A3417" s="2" t="s">
        <v>3557</v>
      </c>
      <c r="B3417" s="52">
        <v>57</v>
      </c>
      <c r="C3417" s="52">
        <v>26</v>
      </c>
      <c r="D3417" s="52">
        <v>31</v>
      </c>
      <c r="E3417" s="49">
        <v>0</v>
      </c>
    </row>
    <row r="3418" spans="1:5" x14ac:dyDescent="0.2">
      <c r="A3418" s="2" t="s">
        <v>3558</v>
      </c>
      <c r="B3418" s="52">
        <v>8</v>
      </c>
      <c r="C3418" s="52">
        <v>3</v>
      </c>
      <c r="D3418" s="52">
        <v>5</v>
      </c>
      <c r="E3418" s="49">
        <v>0</v>
      </c>
    </row>
    <row r="3419" spans="1:5" x14ac:dyDescent="0.2">
      <c r="A3419" s="2" t="s">
        <v>3559</v>
      </c>
      <c r="B3419" s="52">
        <v>8</v>
      </c>
      <c r="C3419" s="52">
        <v>4</v>
      </c>
      <c r="D3419" s="52">
        <v>4</v>
      </c>
      <c r="E3419" s="49">
        <v>0</v>
      </c>
    </row>
    <row r="3420" spans="1:5" x14ac:dyDescent="0.2">
      <c r="A3420" s="2" t="s">
        <v>3560</v>
      </c>
      <c r="B3420" s="52">
        <v>384</v>
      </c>
      <c r="C3420" s="52">
        <v>198</v>
      </c>
      <c r="D3420" s="52">
        <v>186</v>
      </c>
      <c r="E3420" s="49">
        <v>0</v>
      </c>
    </row>
    <row r="3421" spans="1:5" x14ac:dyDescent="0.2">
      <c r="A3421" s="2" t="s">
        <v>3561</v>
      </c>
      <c r="B3421" s="52">
        <v>14</v>
      </c>
      <c r="C3421" s="52">
        <v>7</v>
      </c>
      <c r="D3421" s="52">
        <v>7</v>
      </c>
      <c r="E3421" s="49">
        <v>0</v>
      </c>
    </row>
    <row r="3422" spans="1:5" x14ac:dyDescent="0.2">
      <c r="A3422" s="2" t="s">
        <v>3562</v>
      </c>
      <c r="B3422" s="52">
        <v>29</v>
      </c>
      <c r="C3422" s="52">
        <v>4</v>
      </c>
      <c r="D3422" s="52">
        <v>25</v>
      </c>
      <c r="E3422" s="49">
        <v>0</v>
      </c>
    </row>
    <row r="3423" spans="1:5" x14ac:dyDescent="0.2">
      <c r="A3423" s="2" t="s">
        <v>3563</v>
      </c>
      <c r="B3423" s="52">
        <v>20</v>
      </c>
      <c r="C3423" s="52">
        <v>8</v>
      </c>
      <c r="D3423" s="52">
        <v>12</v>
      </c>
      <c r="E3423" s="49">
        <v>0</v>
      </c>
    </row>
    <row r="3424" spans="1:5" x14ac:dyDescent="0.2">
      <c r="A3424" s="2" t="s">
        <v>3564</v>
      </c>
      <c r="B3424" s="52">
        <v>13</v>
      </c>
      <c r="C3424" s="52">
        <v>2</v>
      </c>
      <c r="D3424" s="52">
        <v>11</v>
      </c>
      <c r="E3424" s="49">
        <v>0</v>
      </c>
    </row>
    <row r="3425" spans="1:5" x14ac:dyDescent="0.2">
      <c r="A3425" s="2" t="s">
        <v>3565</v>
      </c>
      <c r="B3425" s="52">
        <v>265</v>
      </c>
      <c r="C3425" s="52">
        <v>144</v>
      </c>
      <c r="D3425" s="52">
        <v>121</v>
      </c>
      <c r="E3425" s="49">
        <v>0</v>
      </c>
    </row>
    <row r="3426" spans="1:5" x14ac:dyDescent="0.2">
      <c r="A3426" s="2" t="s">
        <v>3566</v>
      </c>
      <c r="B3426" s="52">
        <v>26</v>
      </c>
      <c r="C3426" s="52">
        <v>19</v>
      </c>
      <c r="D3426" s="52">
        <v>7</v>
      </c>
      <c r="E3426" s="49">
        <v>0</v>
      </c>
    </row>
    <row r="3427" spans="1:5" x14ac:dyDescent="0.2">
      <c r="A3427" s="2" t="s">
        <v>3567</v>
      </c>
      <c r="B3427" s="52">
        <v>52</v>
      </c>
      <c r="C3427" s="52">
        <v>13</v>
      </c>
      <c r="D3427" s="52">
        <v>39</v>
      </c>
      <c r="E3427" s="49">
        <v>0</v>
      </c>
    </row>
    <row r="3428" spans="1:5" x14ac:dyDescent="0.2">
      <c r="A3428" s="2" t="s">
        <v>3568</v>
      </c>
      <c r="B3428" s="52">
        <v>17</v>
      </c>
      <c r="C3428" s="52">
        <v>2</v>
      </c>
      <c r="D3428" s="52">
        <v>15</v>
      </c>
      <c r="E3428" s="49">
        <v>0</v>
      </c>
    </row>
    <row r="3429" spans="1:5" x14ac:dyDescent="0.2">
      <c r="A3429" s="2" t="s">
        <v>3569</v>
      </c>
      <c r="B3429" s="52">
        <v>9</v>
      </c>
      <c r="C3429" s="52">
        <v>4</v>
      </c>
      <c r="D3429" s="52">
        <v>5</v>
      </c>
      <c r="E3429" s="49">
        <v>0</v>
      </c>
    </row>
    <row r="3430" spans="1:5" x14ac:dyDescent="0.2">
      <c r="A3430" s="2" t="s">
        <v>3570</v>
      </c>
      <c r="B3430" s="52">
        <v>6</v>
      </c>
      <c r="C3430" s="52">
        <v>5</v>
      </c>
      <c r="D3430" s="52">
        <v>1</v>
      </c>
      <c r="E3430" s="49">
        <v>0</v>
      </c>
    </row>
    <row r="3431" spans="1:5" x14ac:dyDescent="0.2">
      <c r="A3431" s="2" t="s">
        <v>3571</v>
      </c>
      <c r="B3431" s="52">
        <v>1</v>
      </c>
      <c r="C3431" s="52">
        <v>1</v>
      </c>
      <c r="D3431" s="2"/>
      <c r="E3431" s="49">
        <v>0</v>
      </c>
    </row>
    <row r="3432" spans="1:5" x14ac:dyDescent="0.2">
      <c r="A3432" s="2" t="s">
        <v>3572</v>
      </c>
      <c r="B3432" s="52">
        <v>10</v>
      </c>
      <c r="C3432" s="52">
        <v>3</v>
      </c>
      <c r="D3432" s="52">
        <v>7</v>
      </c>
      <c r="E3432" s="49">
        <v>0</v>
      </c>
    </row>
    <row r="3433" spans="1:5" x14ac:dyDescent="0.2">
      <c r="A3433" s="2" t="s">
        <v>3573</v>
      </c>
      <c r="B3433" s="52">
        <v>517</v>
      </c>
      <c r="C3433" s="52">
        <v>253</v>
      </c>
      <c r="D3433" s="52">
        <v>264</v>
      </c>
      <c r="E3433" s="49">
        <v>0</v>
      </c>
    </row>
    <row r="3434" spans="1:5" x14ac:dyDescent="0.2">
      <c r="A3434" s="2" t="s">
        <v>3574</v>
      </c>
      <c r="B3434" s="52">
        <v>50</v>
      </c>
      <c r="C3434" s="52">
        <v>21</v>
      </c>
      <c r="D3434" s="52">
        <v>29</v>
      </c>
      <c r="E3434" s="49">
        <v>0</v>
      </c>
    </row>
    <row r="3435" spans="1:5" x14ac:dyDescent="0.2">
      <c r="A3435" s="2" t="s">
        <v>3575</v>
      </c>
      <c r="B3435" s="52">
        <v>54</v>
      </c>
      <c r="C3435" s="52">
        <v>10</v>
      </c>
      <c r="D3435" s="52">
        <v>44</v>
      </c>
      <c r="E3435" s="49">
        <v>0</v>
      </c>
    </row>
    <row r="3436" spans="1:5" x14ac:dyDescent="0.2">
      <c r="A3436" s="2" t="s">
        <v>3576</v>
      </c>
      <c r="B3436" s="52">
        <v>20</v>
      </c>
      <c r="C3436" s="52">
        <v>9</v>
      </c>
      <c r="D3436" s="52">
        <v>11</v>
      </c>
      <c r="E3436" s="49">
        <v>0</v>
      </c>
    </row>
    <row r="3437" spans="1:5" x14ac:dyDescent="0.2">
      <c r="A3437" s="2" t="s">
        <v>3577</v>
      </c>
      <c r="B3437" s="52">
        <v>3</v>
      </c>
      <c r="C3437" s="52">
        <v>3</v>
      </c>
      <c r="D3437" s="2"/>
      <c r="E3437" s="49">
        <v>0</v>
      </c>
    </row>
    <row r="3438" spans="1:5" x14ac:dyDescent="0.2">
      <c r="A3438" s="2" t="s">
        <v>3578</v>
      </c>
      <c r="B3438" s="52">
        <v>234</v>
      </c>
      <c r="C3438" s="52">
        <v>113</v>
      </c>
      <c r="D3438" s="52">
        <v>121</v>
      </c>
      <c r="E3438" s="49">
        <v>0</v>
      </c>
    </row>
    <row r="3439" spans="1:5" x14ac:dyDescent="0.2">
      <c r="A3439" s="2" t="s">
        <v>3579</v>
      </c>
      <c r="B3439" s="52">
        <v>84</v>
      </c>
      <c r="C3439" s="52">
        <v>32</v>
      </c>
      <c r="D3439" s="52">
        <v>52</v>
      </c>
      <c r="E3439" s="49">
        <v>0</v>
      </c>
    </row>
    <row r="3440" spans="1:5" x14ac:dyDescent="0.2">
      <c r="A3440" s="2" t="s">
        <v>3580</v>
      </c>
      <c r="B3440" s="52">
        <v>28</v>
      </c>
      <c r="C3440" s="52">
        <v>6</v>
      </c>
      <c r="D3440" s="52">
        <v>22</v>
      </c>
      <c r="E3440" s="49">
        <v>0</v>
      </c>
    </row>
    <row r="3441" spans="1:5" x14ac:dyDescent="0.2">
      <c r="A3441" s="2" t="s">
        <v>3581</v>
      </c>
      <c r="B3441" s="52">
        <v>19</v>
      </c>
      <c r="C3441" s="52">
        <v>8</v>
      </c>
      <c r="D3441" s="52">
        <v>11</v>
      </c>
      <c r="E3441" s="49">
        <v>0</v>
      </c>
    </row>
    <row r="3442" spans="1:5" x14ac:dyDescent="0.2">
      <c r="A3442" s="2" t="s">
        <v>3582</v>
      </c>
      <c r="B3442" s="52">
        <v>1</v>
      </c>
      <c r="C3442" s="2"/>
      <c r="D3442" s="52">
        <v>1</v>
      </c>
      <c r="E3442" s="49">
        <v>0</v>
      </c>
    </row>
    <row r="3443" spans="1:5" x14ac:dyDescent="0.2">
      <c r="A3443" s="2" t="s">
        <v>3507</v>
      </c>
      <c r="B3443" s="52">
        <v>1</v>
      </c>
      <c r="C3443" s="2"/>
      <c r="D3443" s="2"/>
      <c r="E3443" s="49">
        <v>0</v>
      </c>
    </row>
    <row r="3444" spans="1:5" x14ac:dyDescent="0.2">
      <c r="A3444" s="2" t="s">
        <v>3583</v>
      </c>
      <c r="B3444" s="52">
        <v>148</v>
      </c>
      <c r="C3444" s="52">
        <v>75</v>
      </c>
      <c r="D3444" s="52">
        <v>73</v>
      </c>
      <c r="E3444" s="49">
        <v>0</v>
      </c>
    </row>
    <row r="3445" spans="1:5" x14ac:dyDescent="0.2">
      <c r="A3445" s="2" t="s">
        <v>3584</v>
      </c>
      <c r="B3445" s="52">
        <v>15</v>
      </c>
      <c r="C3445" s="52">
        <v>7</v>
      </c>
      <c r="D3445" s="52">
        <v>8</v>
      </c>
      <c r="E3445" s="49">
        <v>0</v>
      </c>
    </row>
    <row r="3446" spans="1:5" x14ac:dyDescent="0.2">
      <c r="A3446" s="2" t="s">
        <v>3585</v>
      </c>
      <c r="B3446" s="52">
        <v>14</v>
      </c>
      <c r="C3446" s="52">
        <v>5</v>
      </c>
      <c r="D3446" s="52">
        <v>9</v>
      </c>
      <c r="E3446" s="49">
        <v>0</v>
      </c>
    </row>
    <row r="3447" spans="1:5" x14ac:dyDescent="0.2">
      <c r="A3447" s="2" t="s">
        <v>3586</v>
      </c>
      <c r="B3447" s="52">
        <v>12</v>
      </c>
      <c r="C3447" s="52">
        <v>5</v>
      </c>
      <c r="D3447" s="52">
        <v>7</v>
      </c>
      <c r="E3447" s="49">
        <v>0</v>
      </c>
    </row>
    <row r="3448" spans="1:5" x14ac:dyDescent="0.2">
      <c r="A3448" s="2" t="s">
        <v>3587</v>
      </c>
      <c r="B3448" s="52">
        <v>1</v>
      </c>
      <c r="C3448" s="2"/>
      <c r="D3448" s="52">
        <v>1</v>
      </c>
      <c r="E3448" s="49">
        <v>0</v>
      </c>
    </row>
    <row r="3449" spans="1:5" x14ac:dyDescent="0.2">
      <c r="A3449" s="2" t="s">
        <v>3588</v>
      </c>
      <c r="B3449" s="52">
        <v>2</v>
      </c>
      <c r="C3449" s="52">
        <v>2</v>
      </c>
      <c r="D3449" s="2"/>
      <c r="E3449" s="49">
        <v>0</v>
      </c>
    </row>
    <row r="3450" spans="1:5" x14ac:dyDescent="0.2">
      <c r="A3450" s="2" t="s">
        <v>3589</v>
      </c>
      <c r="B3450" s="52">
        <v>1</v>
      </c>
      <c r="C3450" s="2"/>
      <c r="D3450" s="52">
        <v>1</v>
      </c>
      <c r="E3450" s="49">
        <v>0</v>
      </c>
    </row>
    <row r="3451" spans="1:5" x14ac:dyDescent="0.2">
      <c r="A3451" s="2" t="s">
        <v>3590</v>
      </c>
      <c r="B3451" s="52">
        <v>13</v>
      </c>
      <c r="C3451" s="52">
        <v>9</v>
      </c>
      <c r="D3451" s="52">
        <v>4</v>
      </c>
      <c r="E3451" s="49">
        <v>0</v>
      </c>
    </row>
    <row r="3452" spans="1:5" x14ac:dyDescent="0.2">
      <c r="A3452" s="2" t="s">
        <v>3591</v>
      </c>
      <c r="B3452" s="52">
        <v>1</v>
      </c>
      <c r="C3452" s="2"/>
      <c r="D3452" s="52">
        <v>1</v>
      </c>
      <c r="E3452" s="49">
        <v>0</v>
      </c>
    </row>
    <row r="3453" spans="1:5" x14ac:dyDescent="0.2">
      <c r="A3453" s="2" t="s">
        <v>3592</v>
      </c>
      <c r="B3453" s="52">
        <v>3</v>
      </c>
      <c r="C3453" s="52">
        <v>2</v>
      </c>
      <c r="D3453" s="52">
        <v>1</v>
      </c>
      <c r="E3453" s="49">
        <v>0</v>
      </c>
    </row>
    <row r="3454" spans="1:5" x14ac:dyDescent="0.2">
      <c r="A3454" s="2" t="s">
        <v>3593</v>
      </c>
      <c r="B3454" s="52">
        <v>4</v>
      </c>
      <c r="C3454" s="52">
        <v>2</v>
      </c>
      <c r="D3454" s="52">
        <v>2</v>
      </c>
      <c r="E3454" s="49">
        <v>0</v>
      </c>
    </row>
    <row r="3455" spans="1:5" x14ac:dyDescent="0.2">
      <c r="A3455" s="2" t="s">
        <v>3594</v>
      </c>
      <c r="B3455" s="52">
        <v>73</v>
      </c>
      <c r="C3455" s="52">
        <v>43</v>
      </c>
      <c r="D3455" s="52">
        <v>30</v>
      </c>
      <c r="E3455" s="49">
        <v>0</v>
      </c>
    </row>
    <row r="3456" spans="1:5" x14ac:dyDescent="0.2">
      <c r="A3456" s="2" t="s">
        <v>3595</v>
      </c>
      <c r="B3456" s="52">
        <v>4</v>
      </c>
      <c r="C3456" s="52">
        <v>1</v>
      </c>
      <c r="D3456" s="52">
        <v>3</v>
      </c>
      <c r="E3456" s="49">
        <v>0</v>
      </c>
    </row>
    <row r="3457" spans="1:5" x14ac:dyDescent="0.2">
      <c r="A3457" s="2" t="s">
        <v>3596</v>
      </c>
      <c r="B3457" s="52">
        <v>9</v>
      </c>
      <c r="C3457" s="52">
        <v>1</v>
      </c>
      <c r="D3457" s="52">
        <v>8</v>
      </c>
      <c r="E3457" s="49">
        <v>0</v>
      </c>
    </row>
    <row r="3458" spans="1:5" x14ac:dyDescent="0.2">
      <c r="A3458" s="2" t="s">
        <v>3597</v>
      </c>
      <c r="B3458" s="52">
        <v>4</v>
      </c>
      <c r="C3458" s="52">
        <v>1</v>
      </c>
      <c r="D3458" s="52">
        <v>3</v>
      </c>
      <c r="E3458" s="49">
        <v>0</v>
      </c>
    </row>
    <row r="3459" spans="1:5" x14ac:dyDescent="0.2">
      <c r="A3459" s="2" t="s">
        <v>3598</v>
      </c>
      <c r="B3459" s="52">
        <v>5</v>
      </c>
      <c r="C3459" s="52">
        <v>4</v>
      </c>
      <c r="D3459" s="52">
        <v>1</v>
      </c>
      <c r="E3459" s="49">
        <v>0</v>
      </c>
    </row>
    <row r="3460" spans="1:5" x14ac:dyDescent="0.2">
      <c r="A3460" s="2" t="s">
        <v>3599</v>
      </c>
      <c r="B3460" s="52">
        <v>10</v>
      </c>
      <c r="C3460" s="52">
        <v>4</v>
      </c>
      <c r="D3460" s="52">
        <v>6</v>
      </c>
      <c r="E3460" s="49">
        <v>0</v>
      </c>
    </row>
    <row r="3461" spans="1:5" x14ac:dyDescent="0.2">
      <c r="A3461" s="2" t="s">
        <v>3494</v>
      </c>
      <c r="B3461" s="52">
        <v>1</v>
      </c>
      <c r="C3461" s="2"/>
      <c r="D3461" s="2"/>
      <c r="E3461" s="49">
        <v>0</v>
      </c>
    </row>
    <row r="3462" spans="1:5" x14ac:dyDescent="0.2">
      <c r="A3462" s="2" t="s">
        <v>3600</v>
      </c>
      <c r="B3462" s="52">
        <v>40</v>
      </c>
      <c r="C3462" s="52">
        <v>25</v>
      </c>
      <c r="D3462" s="52">
        <v>15</v>
      </c>
      <c r="E3462" s="49">
        <v>0</v>
      </c>
    </row>
    <row r="3463" spans="1:5" x14ac:dyDescent="0.2">
      <c r="A3463" s="2" t="s">
        <v>3601</v>
      </c>
      <c r="B3463" s="52">
        <v>1</v>
      </c>
      <c r="C3463" s="2"/>
      <c r="D3463" s="52">
        <v>1</v>
      </c>
      <c r="E3463" s="49">
        <v>0</v>
      </c>
    </row>
    <row r="3464" spans="1:5" x14ac:dyDescent="0.2">
      <c r="A3464" s="2" t="s">
        <v>3602</v>
      </c>
      <c r="B3464" s="52">
        <v>12</v>
      </c>
      <c r="C3464" s="52">
        <v>6</v>
      </c>
      <c r="D3464" s="52">
        <v>6</v>
      </c>
      <c r="E3464" s="49">
        <v>0</v>
      </c>
    </row>
    <row r="3465" spans="1:5" x14ac:dyDescent="0.2">
      <c r="A3465" s="2" t="s">
        <v>3603</v>
      </c>
      <c r="B3465" s="52">
        <v>201</v>
      </c>
      <c r="C3465" s="52">
        <v>96</v>
      </c>
      <c r="D3465" s="52">
        <v>105</v>
      </c>
      <c r="E3465" s="49">
        <v>0</v>
      </c>
    </row>
    <row r="3466" spans="1:5" x14ac:dyDescent="0.2">
      <c r="A3466" s="2" t="s">
        <v>3604</v>
      </c>
      <c r="B3466" s="52">
        <v>32</v>
      </c>
      <c r="C3466" s="52">
        <v>12</v>
      </c>
      <c r="D3466" s="52">
        <v>20</v>
      </c>
      <c r="E3466" s="49">
        <v>0</v>
      </c>
    </row>
    <row r="3467" spans="1:5" x14ac:dyDescent="0.2">
      <c r="A3467" s="2" t="s">
        <v>3605</v>
      </c>
      <c r="B3467" s="52">
        <v>55</v>
      </c>
      <c r="C3467" s="52">
        <v>29</v>
      </c>
      <c r="D3467" s="52">
        <v>26</v>
      </c>
      <c r="E3467" s="49">
        <v>0</v>
      </c>
    </row>
    <row r="3468" spans="1:5" x14ac:dyDescent="0.2">
      <c r="A3468" s="2" t="s">
        <v>3606</v>
      </c>
      <c r="B3468" s="52">
        <v>15</v>
      </c>
      <c r="C3468" s="52">
        <v>4</v>
      </c>
      <c r="D3468" s="52">
        <v>11</v>
      </c>
      <c r="E3468" s="49">
        <v>0</v>
      </c>
    </row>
    <row r="3469" spans="1:5" x14ac:dyDescent="0.2">
      <c r="A3469" s="2" t="s">
        <v>3607</v>
      </c>
      <c r="B3469" s="52">
        <v>214</v>
      </c>
      <c r="C3469" s="52">
        <v>98</v>
      </c>
      <c r="D3469" s="52">
        <v>116</v>
      </c>
      <c r="E3469" s="49">
        <v>0</v>
      </c>
    </row>
    <row r="3470" spans="1:5" x14ac:dyDescent="0.2">
      <c r="A3470" s="2" t="s">
        <v>3608</v>
      </c>
      <c r="B3470" s="52">
        <v>47</v>
      </c>
      <c r="C3470" s="52">
        <v>11</v>
      </c>
      <c r="D3470" s="52">
        <v>36</v>
      </c>
      <c r="E3470" s="49">
        <v>0</v>
      </c>
    </row>
    <row r="3471" spans="1:5" x14ac:dyDescent="0.2">
      <c r="A3471" s="2" t="s">
        <v>3609</v>
      </c>
      <c r="B3471" s="52">
        <v>809</v>
      </c>
      <c r="C3471" s="52">
        <v>410</v>
      </c>
      <c r="D3471" s="52">
        <v>399</v>
      </c>
      <c r="E3471" s="49">
        <v>0</v>
      </c>
    </row>
    <row r="3472" spans="1:5" x14ac:dyDescent="0.2">
      <c r="A3472" s="2" t="s">
        <v>3610</v>
      </c>
      <c r="B3472" s="52">
        <v>145</v>
      </c>
      <c r="C3472" s="52">
        <v>58</v>
      </c>
      <c r="D3472" s="52">
        <v>87</v>
      </c>
      <c r="E3472" s="49">
        <v>0</v>
      </c>
    </row>
    <row r="3473" spans="1:5" x14ac:dyDescent="0.2">
      <c r="A3473" s="2" t="s">
        <v>3611</v>
      </c>
      <c r="B3473" s="52">
        <v>162</v>
      </c>
      <c r="C3473" s="52">
        <v>92</v>
      </c>
      <c r="D3473" s="52">
        <v>70</v>
      </c>
      <c r="E3473" s="49">
        <v>0</v>
      </c>
    </row>
    <row r="3474" spans="1:5" x14ac:dyDescent="0.2">
      <c r="A3474" s="2" t="s">
        <v>3612</v>
      </c>
      <c r="B3474" s="52">
        <v>68</v>
      </c>
      <c r="C3474" s="52">
        <v>32</v>
      </c>
      <c r="D3474" s="52">
        <v>36</v>
      </c>
      <c r="E3474" s="49">
        <v>0</v>
      </c>
    </row>
    <row r="3475" spans="1:5" x14ac:dyDescent="0.2">
      <c r="A3475" s="2" t="s">
        <v>3613</v>
      </c>
      <c r="B3475" s="52">
        <v>411</v>
      </c>
      <c r="C3475" s="52">
        <v>210</v>
      </c>
      <c r="D3475" s="52">
        <v>201</v>
      </c>
      <c r="E3475" s="49">
        <v>0</v>
      </c>
    </row>
    <row r="3476" spans="1:5" x14ac:dyDescent="0.2">
      <c r="A3476" s="2" t="s">
        <v>3614</v>
      </c>
      <c r="B3476" s="52">
        <v>43</v>
      </c>
      <c r="C3476" s="52">
        <v>11</v>
      </c>
      <c r="D3476" s="52">
        <v>32</v>
      </c>
      <c r="E3476" s="49">
        <v>0</v>
      </c>
    </row>
    <row r="3477" spans="1:5" x14ac:dyDescent="0.2">
      <c r="A3477" s="2" t="s">
        <v>3615</v>
      </c>
      <c r="B3477" s="52">
        <v>295</v>
      </c>
      <c r="C3477" s="52">
        <v>148</v>
      </c>
      <c r="D3477" s="52">
        <v>147</v>
      </c>
      <c r="E3477" s="49">
        <v>0</v>
      </c>
    </row>
    <row r="3478" spans="1:5" x14ac:dyDescent="0.2">
      <c r="A3478" s="2" t="s">
        <v>3616</v>
      </c>
      <c r="B3478" s="52">
        <v>78</v>
      </c>
      <c r="C3478" s="52">
        <v>32</v>
      </c>
      <c r="D3478" s="52">
        <v>46</v>
      </c>
      <c r="E3478" s="49">
        <v>0</v>
      </c>
    </row>
    <row r="3479" spans="1:5" x14ac:dyDescent="0.2">
      <c r="A3479" s="2" t="s">
        <v>3617</v>
      </c>
      <c r="B3479" s="52">
        <v>10</v>
      </c>
      <c r="C3479" s="52">
        <v>5</v>
      </c>
      <c r="D3479" s="52">
        <v>5</v>
      </c>
      <c r="E3479" s="49">
        <v>0</v>
      </c>
    </row>
    <row r="3480" spans="1:5" x14ac:dyDescent="0.2">
      <c r="A3480" s="2" t="s">
        <v>3618</v>
      </c>
      <c r="B3480" s="52">
        <v>6</v>
      </c>
      <c r="C3480" s="52">
        <v>5</v>
      </c>
      <c r="D3480" s="52">
        <v>1</v>
      </c>
      <c r="E3480" s="49">
        <v>0</v>
      </c>
    </row>
    <row r="3481" spans="1:5" x14ac:dyDescent="0.2">
      <c r="A3481" s="2" t="s">
        <v>3619</v>
      </c>
      <c r="B3481" s="52">
        <v>547</v>
      </c>
      <c r="C3481" s="52">
        <v>265</v>
      </c>
      <c r="D3481" s="52">
        <v>282</v>
      </c>
      <c r="E3481" s="49">
        <v>0</v>
      </c>
    </row>
    <row r="3482" spans="1:5" x14ac:dyDescent="0.2">
      <c r="A3482" s="2" t="s">
        <v>3620</v>
      </c>
      <c r="B3482" s="52">
        <v>101</v>
      </c>
      <c r="C3482" s="52">
        <v>31</v>
      </c>
      <c r="D3482" s="52">
        <v>70</v>
      </c>
      <c r="E3482" s="49">
        <v>0</v>
      </c>
    </row>
    <row r="3483" spans="1:5" x14ac:dyDescent="0.2">
      <c r="A3483" s="2" t="s">
        <v>3519</v>
      </c>
      <c r="B3483" s="52">
        <v>1</v>
      </c>
      <c r="C3483" s="2"/>
      <c r="D3483" s="2"/>
      <c r="E3483" s="49">
        <v>0</v>
      </c>
    </row>
    <row r="3484" spans="1:5" x14ac:dyDescent="0.2">
      <c r="A3484" s="2" t="s">
        <v>3621</v>
      </c>
      <c r="B3484" s="52">
        <v>255</v>
      </c>
      <c r="C3484" s="52">
        <v>123</v>
      </c>
      <c r="D3484" s="52">
        <v>132</v>
      </c>
      <c r="E3484" s="49">
        <v>0</v>
      </c>
    </row>
    <row r="3485" spans="1:5" x14ac:dyDescent="0.2">
      <c r="A3485" s="2" t="s">
        <v>3622</v>
      </c>
      <c r="B3485" s="52">
        <v>111</v>
      </c>
      <c r="C3485" s="52">
        <v>37</v>
      </c>
      <c r="D3485" s="52">
        <v>74</v>
      </c>
      <c r="E3485" s="49">
        <v>0</v>
      </c>
    </row>
    <row r="3486" spans="1:5" x14ac:dyDescent="0.2">
      <c r="A3486" s="2" t="s">
        <v>3623</v>
      </c>
      <c r="B3486" s="52">
        <v>161</v>
      </c>
      <c r="C3486" s="52">
        <v>80</v>
      </c>
      <c r="D3486" s="52">
        <v>81</v>
      </c>
      <c r="E3486" s="49">
        <v>0</v>
      </c>
    </row>
    <row r="3487" spans="1:5" x14ac:dyDescent="0.2">
      <c r="A3487" s="2" t="s">
        <v>3624</v>
      </c>
      <c r="B3487" s="52">
        <v>29</v>
      </c>
      <c r="C3487" s="52">
        <v>12</v>
      </c>
      <c r="D3487" s="52">
        <v>17</v>
      </c>
      <c r="E3487" s="49">
        <v>0</v>
      </c>
    </row>
    <row r="3488" spans="1:5" x14ac:dyDescent="0.2">
      <c r="A3488" s="2" t="s">
        <v>3625</v>
      </c>
      <c r="B3488" s="52">
        <v>4</v>
      </c>
      <c r="C3488" s="52">
        <v>2</v>
      </c>
      <c r="D3488" s="52">
        <v>2</v>
      </c>
      <c r="E3488" s="49">
        <v>0</v>
      </c>
    </row>
    <row r="3489" spans="1:5" x14ac:dyDescent="0.2">
      <c r="A3489" s="2" t="s">
        <v>3626</v>
      </c>
      <c r="B3489" s="52">
        <v>14</v>
      </c>
      <c r="C3489" s="52">
        <v>9</v>
      </c>
      <c r="D3489" s="52">
        <v>5</v>
      </c>
      <c r="E3489" s="49">
        <v>0</v>
      </c>
    </row>
    <row r="3490" spans="1:5" x14ac:dyDescent="0.2">
      <c r="A3490" s="2" t="s">
        <v>3627</v>
      </c>
      <c r="B3490" s="52">
        <v>3</v>
      </c>
      <c r="C3490" s="52">
        <v>2</v>
      </c>
      <c r="D3490" s="52">
        <v>1</v>
      </c>
      <c r="E3490" s="49">
        <v>0</v>
      </c>
    </row>
    <row r="3491" spans="1:5" x14ac:dyDescent="0.2">
      <c r="A3491" s="2" t="s">
        <v>3628</v>
      </c>
      <c r="B3491" s="52">
        <v>81</v>
      </c>
      <c r="C3491" s="52">
        <v>46</v>
      </c>
      <c r="D3491" s="52">
        <v>35</v>
      </c>
      <c r="E3491" s="49">
        <v>0</v>
      </c>
    </row>
    <row r="3492" spans="1:5" x14ac:dyDescent="0.2">
      <c r="A3492" s="2" t="s">
        <v>3629</v>
      </c>
      <c r="B3492" s="52">
        <v>13</v>
      </c>
      <c r="C3492" s="52">
        <v>2</v>
      </c>
      <c r="D3492" s="52">
        <v>11</v>
      </c>
      <c r="E3492" s="49">
        <v>0</v>
      </c>
    </row>
    <row r="3493" spans="1:5" x14ac:dyDescent="0.2">
      <c r="A3493" s="2" t="s">
        <v>3630</v>
      </c>
      <c r="B3493" s="52">
        <v>5</v>
      </c>
      <c r="C3493" s="52">
        <v>4</v>
      </c>
      <c r="D3493" s="52">
        <v>1</v>
      </c>
      <c r="E3493" s="49">
        <v>0</v>
      </c>
    </row>
    <row r="3494" spans="1:5" x14ac:dyDescent="0.2">
      <c r="A3494" s="2" t="s">
        <v>3631</v>
      </c>
      <c r="B3494" s="52">
        <v>10</v>
      </c>
      <c r="C3494" s="52">
        <v>4</v>
      </c>
      <c r="D3494" s="52">
        <v>6</v>
      </c>
      <c r="E3494" s="49">
        <v>0</v>
      </c>
    </row>
    <row r="3495" spans="1:5" x14ac:dyDescent="0.2">
      <c r="A3495" s="2" t="s">
        <v>3632</v>
      </c>
      <c r="B3495" s="52">
        <v>201</v>
      </c>
      <c r="C3495" s="52">
        <v>96</v>
      </c>
      <c r="D3495" s="52">
        <v>105</v>
      </c>
      <c r="E3495" s="49">
        <v>0</v>
      </c>
    </row>
    <row r="3496" spans="1:5" x14ac:dyDescent="0.2">
      <c r="A3496" s="2" t="s">
        <v>3633</v>
      </c>
      <c r="B3496" s="52">
        <v>55</v>
      </c>
      <c r="C3496" s="52">
        <v>29</v>
      </c>
      <c r="D3496" s="52">
        <v>26</v>
      </c>
      <c r="E3496" s="49">
        <v>0</v>
      </c>
    </row>
    <row r="3497" spans="1:5" x14ac:dyDescent="0.2">
      <c r="A3497" s="2" t="s">
        <v>3634</v>
      </c>
      <c r="B3497" s="52">
        <v>214</v>
      </c>
      <c r="C3497" s="52">
        <v>98</v>
      </c>
      <c r="D3497" s="52">
        <v>116</v>
      </c>
      <c r="E3497" s="49">
        <v>0</v>
      </c>
    </row>
    <row r="3498" spans="1:5" x14ac:dyDescent="0.2">
      <c r="A3498" s="2" t="s">
        <v>3635</v>
      </c>
      <c r="B3498" s="52">
        <v>809</v>
      </c>
      <c r="C3498" s="52">
        <v>410</v>
      </c>
      <c r="D3498" s="52">
        <v>399</v>
      </c>
      <c r="E3498" s="49">
        <v>0</v>
      </c>
    </row>
    <row r="3499" spans="1:5" x14ac:dyDescent="0.2">
      <c r="A3499" s="2" t="s">
        <v>3523</v>
      </c>
      <c r="B3499" s="52">
        <v>1</v>
      </c>
      <c r="C3499" s="2"/>
      <c r="D3499" s="2"/>
      <c r="E3499" s="49">
        <v>0</v>
      </c>
    </row>
    <row r="3500" spans="1:5" x14ac:dyDescent="0.2">
      <c r="A3500" s="2" t="s">
        <v>3636</v>
      </c>
      <c r="B3500" s="52">
        <v>162</v>
      </c>
      <c r="C3500" s="52">
        <v>92</v>
      </c>
      <c r="D3500" s="52">
        <v>70</v>
      </c>
      <c r="E3500" s="49">
        <v>0</v>
      </c>
    </row>
    <row r="3501" spans="1:5" x14ac:dyDescent="0.2">
      <c r="A3501" s="2" t="s">
        <v>3637</v>
      </c>
      <c r="B3501" s="52">
        <v>411</v>
      </c>
      <c r="C3501" s="52">
        <v>210</v>
      </c>
      <c r="D3501" s="52">
        <v>201</v>
      </c>
      <c r="E3501" s="49">
        <v>0</v>
      </c>
    </row>
    <row r="3502" spans="1:5" x14ac:dyDescent="0.2">
      <c r="A3502" s="2" t="s">
        <v>3638</v>
      </c>
      <c r="B3502" s="52">
        <v>295</v>
      </c>
      <c r="C3502" s="52">
        <v>148</v>
      </c>
      <c r="D3502" s="52">
        <v>147</v>
      </c>
      <c r="E3502" s="49">
        <v>0</v>
      </c>
    </row>
    <row r="3503" spans="1:5" x14ac:dyDescent="0.2">
      <c r="A3503" s="2" t="s">
        <v>3639</v>
      </c>
      <c r="B3503" s="52">
        <v>10</v>
      </c>
      <c r="C3503" s="52">
        <v>5</v>
      </c>
      <c r="D3503" s="52">
        <v>5</v>
      </c>
      <c r="E3503" s="49">
        <v>0</v>
      </c>
    </row>
    <row r="3504" spans="1:5" x14ac:dyDescent="0.2">
      <c r="A3504" s="2" t="s">
        <v>3640</v>
      </c>
      <c r="B3504" s="52">
        <v>547</v>
      </c>
      <c r="C3504" s="52">
        <v>265</v>
      </c>
      <c r="D3504" s="52">
        <v>282</v>
      </c>
      <c r="E3504" s="49">
        <v>0</v>
      </c>
    </row>
    <row r="3505" spans="1:5" x14ac:dyDescent="0.2">
      <c r="A3505" s="2" t="s">
        <v>3641</v>
      </c>
      <c r="B3505" s="52">
        <v>255</v>
      </c>
      <c r="C3505" s="52">
        <v>123</v>
      </c>
      <c r="D3505" s="52">
        <v>132</v>
      </c>
      <c r="E3505" s="49">
        <v>0</v>
      </c>
    </row>
    <row r="3506" spans="1:5" x14ac:dyDescent="0.2">
      <c r="A3506" s="2" t="s">
        <v>3642</v>
      </c>
      <c r="B3506" s="52">
        <v>161</v>
      </c>
      <c r="C3506" s="52">
        <v>80</v>
      </c>
      <c r="D3506" s="52">
        <v>81</v>
      </c>
      <c r="E3506" s="49">
        <v>0</v>
      </c>
    </row>
    <row r="3507" spans="1:5" x14ac:dyDescent="0.2">
      <c r="A3507" s="2" t="s">
        <v>3643</v>
      </c>
      <c r="B3507" s="52">
        <v>4</v>
      </c>
      <c r="C3507" s="52">
        <v>2</v>
      </c>
      <c r="D3507" s="52">
        <v>2</v>
      </c>
      <c r="E3507" s="49">
        <v>0</v>
      </c>
    </row>
    <row r="3508" spans="1:5" x14ac:dyDescent="0.2">
      <c r="A3508" s="2" t="s">
        <v>3644</v>
      </c>
      <c r="B3508" s="52">
        <v>3</v>
      </c>
      <c r="C3508" s="52">
        <v>2</v>
      </c>
      <c r="D3508" s="52">
        <v>1</v>
      </c>
      <c r="E3508" s="49">
        <v>0</v>
      </c>
    </row>
    <row r="3509" spans="1:5" x14ac:dyDescent="0.2">
      <c r="A3509" s="2" t="s">
        <v>3645</v>
      </c>
      <c r="B3509" s="52">
        <v>81</v>
      </c>
      <c r="C3509" s="52">
        <v>46</v>
      </c>
      <c r="D3509" s="52">
        <v>35</v>
      </c>
      <c r="E3509" s="49">
        <v>0</v>
      </c>
    </row>
    <row r="3510" spans="1:5" x14ac:dyDescent="0.2">
      <c r="A3510" s="2" t="s">
        <v>3646</v>
      </c>
      <c r="B3510" s="52">
        <v>5</v>
      </c>
      <c r="C3510" s="52">
        <v>4</v>
      </c>
      <c r="D3510" s="52">
        <v>1</v>
      </c>
      <c r="E3510" s="49">
        <v>0</v>
      </c>
    </row>
    <row r="3511" spans="1:5" x14ac:dyDescent="0.2">
      <c r="A3511" s="2" t="s">
        <v>3494</v>
      </c>
      <c r="B3511" s="52">
        <v>1</v>
      </c>
      <c r="C3511" s="2"/>
      <c r="D3511" s="2"/>
      <c r="E3511" s="49">
        <v>0</v>
      </c>
    </row>
    <row r="3512" spans="1:5" x14ac:dyDescent="0.2">
      <c r="A3512" s="2" t="s">
        <v>3647</v>
      </c>
      <c r="B3512" s="52">
        <v>40</v>
      </c>
      <c r="C3512" s="52">
        <v>25</v>
      </c>
      <c r="D3512" s="52">
        <v>15</v>
      </c>
      <c r="E3512" s="49">
        <v>0</v>
      </c>
    </row>
    <row r="3513" spans="1:5" x14ac:dyDescent="0.2">
      <c r="A3513" s="2" t="s">
        <v>3648</v>
      </c>
      <c r="B3513" s="52">
        <v>1</v>
      </c>
      <c r="C3513" s="2"/>
      <c r="D3513" s="52">
        <v>1</v>
      </c>
      <c r="E3513" s="49">
        <v>0</v>
      </c>
    </row>
    <row r="3514" spans="1:5" x14ac:dyDescent="0.2">
      <c r="A3514" s="2" t="s">
        <v>3649</v>
      </c>
      <c r="B3514" s="52">
        <v>12</v>
      </c>
      <c r="C3514" s="52">
        <v>6</v>
      </c>
      <c r="D3514" s="52">
        <v>6</v>
      </c>
      <c r="E3514" s="49">
        <v>0</v>
      </c>
    </row>
    <row r="3515" spans="1:5" x14ac:dyDescent="0.2">
      <c r="A3515" s="2" t="s">
        <v>3650</v>
      </c>
      <c r="B3515" s="52">
        <v>232</v>
      </c>
      <c r="C3515" s="52">
        <v>108</v>
      </c>
      <c r="D3515" s="52">
        <v>124</v>
      </c>
      <c r="E3515" s="49">
        <v>0</v>
      </c>
    </row>
    <row r="3516" spans="1:5" x14ac:dyDescent="0.2">
      <c r="A3516" s="2" t="s">
        <v>3527</v>
      </c>
      <c r="B3516" s="52">
        <v>1</v>
      </c>
      <c r="C3516" s="2"/>
      <c r="D3516" s="2"/>
      <c r="E3516" s="49">
        <v>0</v>
      </c>
    </row>
    <row r="3517" spans="1:5" x14ac:dyDescent="0.2">
      <c r="A3517" s="2" t="s">
        <v>3651</v>
      </c>
      <c r="B3517" s="52">
        <v>69</v>
      </c>
      <c r="C3517" s="52">
        <v>33</v>
      </c>
      <c r="D3517" s="52">
        <v>36</v>
      </c>
      <c r="E3517" s="49">
        <v>0</v>
      </c>
    </row>
    <row r="3518" spans="1:5" x14ac:dyDescent="0.2">
      <c r="A3518" s="2" t="s">
        <v>3652</v>
      </c>
      <c r="B3518" s="52">
        <v>258</v>
      </c>
      <c r="C3518" s="52">
        <v>108</v>
      </c>
      <c r="D3518" s="52">
        <v>150</v>
      </c>
      <c r="E3518" s="49">
        <v>0</v>
      </c>
    </row>
    <row r="3519" spans="1:5" x14ac:dyDescent="0.2">
      <c r="A3519" s="2" t="s">
        <v>3653</v>
      </c>
      <c r="B3519" s="52">
        <v>940</v>
      </c>
      <c r="C3519" s="52">
        <v>462</v>
      </c>
      <c r="D3519" s="52">
        <v>478</v>
      </c>
      <c r="E3519" s="49">
        <v>0</v>
      </c>
    </row>
    <row r="3520" spans="1:5" x14ac:dyDescent="0.2">
      <c r="A3520" s="2" t="s">
        <v>3654</v>
      </c>
      <c r="B3520" s="52">
        <v>227</v>
      </c>
      <c r="C3520" s="52">
        <v>123</v>
      </c>
      <c r="D3520" s="52">
        <v>104</v>
      </c>
      <c r="E3520" s="49">
        <v>0</v>
      </c>
    </row>
    <row r="3521" spans="1:5" x14ac:dyDescent="0.2">
      <c r="A3521" s="2" t="s">
        <v>3655</v>
      </c>
      <c r="B3521" s="52">
        <v>451</v>
      </c>
      <c r="C3521" s="52">
        <v>220</v>
      </c>
      <c r="D3521" s="52">
        <v>231</v>
      </c>
      <c r="E3521" s="49">
        <v>0</v>
      </c>
    </row>
    <row r="3522" spans="1:5" x14ac:dyDescent="0.2">
      <c r="A3522" s="2" t="s">
        <v>3656</v>
      </c>
      <c r="B3522" s="52">
        <v>370</v>
      </c>
      <c r="C3522" s="52">
        <v>179</v>
      </c>
      <c r="D3522" s="52">
        <v>191</v>
      </c>
      <c r="E3522" s="49">
        <v>0</v>
      </c>
    </row>
    <row r="3523" spans="1:5" x14ac:dyDescent="0.2">
      <c r="A3523" s="2" t="s">
        <v>3657</v>
      </c>
      <c r="B3523" s="52">
        <v>16</v>
      </c>
      <c r="C3523" s="52">
        <v>10</v>
      </c>
      <c r="D3523" s="52">
        <v>6</v>
      </c>
      <c r="E3523" s="49">
        <v>0</v>
      </c>
    </row>
    <row r="3524" spans="1:5" x14ac:dyDescent="0.2">
      <c r="A3524" s="2" t="s">
        <v>3658</v>
      </c>
      <c r="B3524" s="52">
        <v>640</v>
      </c>
      <c r="C3524" s="52">
        <v>293</v>
      </c>
      <c r="D3524" s="52">
        <v>347</v>
      </c>
      <c r="E3524" s="49">
        <v>0</v>
      </c>
    </row>
    <row r="3525" spans="1:5" x14ac:dyDescent="0.2">
      <c r="A3525" s="2" t="s">
        <v>3659</v>
      </c>
      <c r="B3525" s="52">
        <v>357</v>
      </c>
      <c r="C3525" s="52">
        <v>156</v>
      </c>
      <c r="D3525" s="52">
        <v>201</v>
      </c>
      <c r="E3525" s="49">
        <v>0</v>
      </c>
    </row>
    <row r="3526" spans="1:5" x14ac:dyDescent="0.2">
      <c r="A3526" s="2" t="s">
        <v>3660</v>
      </c>
      <c r="B3526" s="52">
        <v>190</v>
      </c>
      <c r="C3526" s="52">
        <v>92</v>
      </c>
      <c r="D3526" s="52">
        <v>98</v>
      </c>
      <c r="E3526" s="49">
        <v>0</v>
      </c>
    </row>
    <row r="3527" spans="1:5" x14ac:dyDescent="0.2">
      <c r="A3527" s="2" t="s">
        <v>3661</v>
      </c>
      <c r="B3527" s="52">
        <v>17</v>
      </c>
      <c r="C3527" s="52">
        <v>11</v>
      </c>
      <c r="D3527" s="52">
        <v>6</v>
      </c>
      <c r="E3527" s="49">
        <v>0</v>
      </c>
    </row>
    <row r="3528" spans="1:5" x14ac:dyDescent="0.2">
      <c r="A3528" s="2" t="s">
        <v>3662</v>
      </c>
      <c r="B3528" s="52">
        <v>3</v>
      </c>
      <c r="C3528" s="52">
        <v>2</v>
      </c>
      <c r="D3528" s="52">
        <v>1</v>
      </c>
      <c r="E3528" s="49">
        <v>0</v>
      </c>
    </row>
    <row r="3529" spans="1:5" x14ac:dyDescent="0.2">
      <c r="A3529" s="2" t="s">
        <v>3663</v>
      </c>
      <c r="B3529" s="52">
        <v>93</v>
      </c>
      <c r="C3529" s="52">
        <v>48</v>
      </c>
      <c r="D3529" s="52">
        <v>45</v>
      </c>
      <c r="E3529" s="49">
        <v>0</v>
      </c>
    </row>
    <row r="3530" spans="1:5" x14ac:dyDescent="0.2">
      <c r="A3530" s="2" t="s">
        <v>3664</v>
      </c>
      <c r="B3530" s="52">
        <v>15</v>
      </c>
      <c r="C3530" s="52">
        <v>8</v>
      </c>
      <c r="D3530" s="52">
        <v>7</v>
      </c>
      <c r="E3530" s="49">
        <v>0</v>
      </c>
    </row>
    <row r="3531" spans="1:5" x14ac:dyDescent="0.2">
      <c r="A3531" s="2" t="s">
        <v>3665</v>
      </c>
      <c r="B3531" s="52">
        <v>1</v>
      </c>
      <c r="C3531" s="2"/>
      <c r="D3531" s="2"/>
      <c r="E3531" s="49">
        <v>0</v>
      </c>
    </row>
    <row r="3532" spans="1:5" x14ac:dyDescent="0.2">
      <c r="A3532" s="2" t="s">
        <v>3666</v>
      </c>
      <c r="B3532" s="52">
        <v>72</v>
      </c>
      <c r="C3532" s="52">
        <v>32</v>
      </c>
      <c r="D3532" s="52">
        <v>40</v>
      </c>
      <c r="E3532" s="49">
        <v>0</v>
      </c>
    </row>
    <row r="3533" spans="1:5" x14ac:dyDescent="0.2">
      <c r="A3533" s="2" t="s">
        <v>3667</v>
      </c>
      <c r="B3533" s="52">
        <v>2801</v>
      </c>
      <c r="C3533" s="52">
        <v>1414</v>
      </c>
      <c r="D3533" s="52">
        <v>1387</v>
      </c>
      <c r="E3533" s="49">
        <v>0</v>
      </c>
    </row>
    <row r="3534" spans="1:5" x14ac:dyDescent="0.2">
      <c r="A3534" s="2" t="s">
        <v>3668</v>
      </c>
      <c r="B3534" s="52">
        <v>377</v>
      </c>
      <c r="C3534" s="52">
        <v>175</v>
      </c>
      <c r="D3534" s="52">
        <v>202</v>
      </c>
      <c r="E3534" s="49">
        <v>0</v>
      </c>
    </row>
    <row r="3535" spans="1:5" x14ac:dyDescent="0.2">
      <c r="A3535" s="2" t="s">
        <v>3669</v>
      </c>
      <c r="B3535" s="52">
        <v>380</v>
      </c>
      <c r="C3535" s="52">
        <v>112</v>
      </c>
      <c r="D3535" s="52">
        <v>268</v>
      </c>
      <c r="E3535" s="49">
        <v>0</v>
      </c>
    </row>
    <row r="3536" spans="1:5" x14ac:dyDescent="0.2">
      <c r="A3536" s="2" t="s">
        <v>3670</v>
      </c>
      <c r="B3536" s="52">
        <v>167</v>
      </c>
      <c r="C3536" s="52">
        <v>63</v>
      </c>
      <c r="D3536" s="52">
        <v>103</v>
      </c>
      <c r="E3536" s="49">
        <v>0</v>
      </c>
    </row>
    <row r="3537" spans="1:5" x14ac:dyDescent="0.2">
      <c r="A3537" s="2" t="s">
        <v>3665</v>
      </c>
      <c r="B3537" s="52">
        <v>1</v>
      </c>
      <c r="C3537" s="2"/>
      <c r="D3537" s="2"/>
      <c r="E3537" s="49">
        <v>0</v>
      </c>
    </row>
    <row r="3538" spans="1:5" x14ac:dyDescent="0.2">
      <c r="A3538" s="2" t="s">
        <v>3671</v>
      </c>
      <c r="B3538" s="52">
        <v>3029</v>
      </c>
      <c r="C3538" s="52">
        <v>1503</v>
      </c>
      <c r="D3538" s="52">
        <v>1525</v>
      </c>
      <c r="E3538" s="49">
        <v>0</v>
      </c>
    </row>
    <row r="3539" spans="1:5" x14ac:dyDescent="0.2">
      <c r="A3539" s="2" t="s">
        <v>3672</v>
      </c>
      <c r="B3539" s="52">
        <v>742</v>
      </c>
      <c r="C3539" s="52">
        <v>282</v>
      </c>
      <c r="D3539" s="52">
        <v>460</v>
      </c>
      <c r="E3539" s="49">
        <v>0</v>
      </c>
    </row>
    <row r="3540" spans="1:5" x14ac:dyDescent="0.2">
      <c r="A3540" s="2" t="s">
        <v>3673</v>
      </c>
      <c r="B3540" s="52">
        <v>3029</v>
      </c>
      <c r="C3540" s="52">
        <v>1503</v>
      </c>
      <c r="D3540" s="52">
        <v>1525</v>
      </c>
      <c r="E3540" s="49">
        <v>0</v>
      </c>
    </row>
    <row r="3541" spans="1:5" x14ac:dyDescent="0.2">
      <c r="A3541" s="2" t="s">
        <v>3665</v>
      </c>
      <c r="B3541" s="52">
        <v>1</v>
      </c>
      <c r="C3541" s="2"/>
      <c r="D3541" s="2"/>
      <c r="E3541" s="49">
        <v>0</v>
      </c>
    </row>
    <row r="3542" spans="1:5" x14ac:dyDescent="0.2">
      <c r="A3542" s="2" t="s">
        <v>3674</v>
      </c>
      <c r="B3542" s="52">
        <v>3674</v>
      </c>
      <c r="C3542" s="52">
        <v>1740</v>
      </c>
      <c r="D3542" s="52">
        <v>1933</v>
      </c>
      <c r="E3542" s="49">
        <v>0</v>
      </c>
    </row>
    <row r="3543" spans="1:5" x14ac:dyDescent="0.2">
      <c r="A3543" t="s">
        <v>3938</v>
      </c>
      <c r="B3543">
        <v>38</v>
      </c>
      <c r="C3543">
        <v>25</v>
      </c>
      <c r="D3543">
        <v>13</v>
      </c>
      <c r="E3543" s="49">
        <v>0</v>
      </c>
    </row>
    <row r="3544" spans="1:5" x14ac:dyDescent="0.2">
      <c r="A3544" t="s">
        <v>3939</v>
      </c>
      <c r="B3544">
        <v>38</v>
      </c>
      <c r="C3544">
        <v>25</v>
      </c>
      <c r="D3544">
        <v>13</v>
      </c>
      <c r="E3544" s="49">
        <v>0</v>
      </c>
    </row>
    <row r="3545" spans="1:5" x14ac:dyDescent="0.2">
      <c r="A3545" t="s">
        <v>4071</v>
      </c>
      <c r="B3545">
        <v>38</v>
      </c>
      <c r="C3545">
        <v>25</v>
      </c>
      <c r="D3545">
        <v>13</v>
      </c>
      <c r="E3545" s="49">
        <v>0</v>
      </c>
    </row>
    <row r="3546" spans="1:5" x14ac:dyDescent="0.2">
      <c r="A3546" t="s">
        <v>3940</v>
      </c>
      <c r="B3546">
        <v>1</v>
      </c>
      <c r="C3546">
        <v>0</v>
      </c>
      <c r="D3546">
        <v>1</v>
      </c>
      <c r="E3546" s="49">
        <v>0</v>
      </c>
    </row>
    <row r="3547" spans="1:5" x14ac:dyDescent="0.2">
      <c r="A3547" t="s">
        <v>3941</v>
      </c>
      <c r="B3547">
        <v>1</v>
      </c>
      <c r="C3547">
        <v>0</v>
      </c>
      <c r="D3547">
        <v>1</v>
      </c>
      <c r="E3547" s="49">
        <v>0</v>
      </c>
    </row>
    <row r="3548" spans="1:5" x14ac:dyDescent="0.2">
      <c r="A3548" t="s">
        <v>4072</v>
      </c>
      <c r="B3548">
        <v>1</v>
      </c>
      <c r="C3548">
        <v>0</v>
      </c>
      <c r="D3548">
        <v>1</v>
      </c>
      <c r="E3548" s="49">
        <v>0</v>
      </c>
    </row>
    <row r="3549" spans="1:5" x14ac:dyDescent="0.2">
      <c r="A3549" t="s">
        <v>3942</v>
      </c>
      <c r="B3549">
        <v>11</v>
      </c>
      <c r="C3549">
        <v>5</v>
      </c>
      <c r="D3549">
        <v>6</v>
      </c>
      <c r="E3549" s="49">
        <v>0</v>
      </c>
    </row>
    <row r="3550" spans="1:5" x14ac:dyDescent="0.2">
      <c r="A3550" t="s">
        <v>3943</v>
      </c>
      <c r="B3550">
        <v>11</v>
      </c>
      <c r="C3550">
        <v>5</v>
      </c>
      <c r="D3550">
        <v>6</v>
      </c>
      <c r="E3550" s="49">
        <v>0</v>
      </c>
    </row>
    <row r="3551" spans="1:5" x14ac:dyDescent="0.2">
      <c r="A3551" t="s">
        <v>4073</v>
      </c>
      <c r="B3551">
        <v>11</v>
      </c>
      <c r="C3551">
        <v>5</v>
      </c>
      <c r="D3551">
        <v>6</v>
      </c>
      <c r="E3551" s="49">
        <v>0</v>
      </c>
    </row>
    <row r="3552" spans="1:5" x14ac:dyDescent="0.2">
      <c r="A3552" t="s">
        <v>4074</v>
      </c>
      <c r="B3552">
        <v>1</v>
      </c>
      <c r="C3552">
        <v>0</v>
      </c>
      <c r="D3552">
        <v>1</v>
      </c>
      <c r="E3552" s="49">
        <v>0</v>
      </c>
    </row>
    <row r="3553" spans="1:5" x14ac:dyDescent="0.2">
      <c r="A3553" t="s">
        <v>3944</v>
      </c>
      <c r="B3553">
        <v>238</v>
      </c>
      <c r="C3553">
        <v>110</v>
      </c>
      <c r="D3553">
        <v>128</v>
      </c>
      <c r="E3553" s="49">
        <v>0</v>
      </c>
    </row>
    <row r="3554" spans="1:5" x14ac:dyDescent="0.2">
      <c r="A3554" t="s">
        <v>3945</v>
      </c>
      <c r="B3554">
        <v>188</v>
      </c>
      <c r="C3554">
        <v>91</v>
      </c>
      <c r="D3554">
        <v>97</v>
      </c>
      <c r="E3554" s="49">
        <v>0</v>
      </c>
    </row>
    <row r="3555" spans="1:5" x14ac:dyDescent="0.2">
      <c r="A3555" t="s">
        <v>3946</v>
      </c>
      <c r="B3555">
        <v>201</v>
      </c>
      <c r="C3555">
        <v>95</v>
      </c>
      <c r="D3555">
        <v>106</v>
      </c>
      <c r="E3555" s="49">
        <v>0</v>
      </c>
    </row>
    <row r="3556" spans="1:5" x14ac:dyDescent="0.2">
      <c r="A3556" t="s">
        <v>3947</v>
      </c>
      <c r="B3556">
        <v>19</v>
      </c>
      <c r="C3556">
        <v>7</v>
      </c>
      <c r="D3556">
        <v>12</v>
      </c>
      <c r="E3556" s="49">
        <v>0</v>
      </c>
    </row>
    <row r="3557" spans="1:5" x14ac:dyDescent="0.2">
      <c r="A3557" t="s">
        <v>3948</v>
      </c>
      <c r="B3557">
        <v>18</v>
      </c>
      <c r="C3557">
        <v>8</v>
      </c>
      <c r="D3557">
        <v>10</v>
      </c>
      <c r="E3557" s="49">
        <v>0</v>
      </c>
    </row>
    <row r="3558" spans="1:5" x14ac:dyDescent="0.2">
      <c r="A3558" t="s">
        <v>3949</v>
      </c>
      <c r="B3558">
        <v>201</v>
      </c>
      <c r="C3558">
        <v>95</v>
      </c>
      <c r="D3558">
        <v>106</v>
      </c>
      <c r="E3558" s="49">
        <v>0</v>
      </c>
    </row>
    <row r="3559" spans="1:5" x14ac:dyDescent="0.2">
      <c r="A3559" t="s">
        <v>4075</v>
      </c>
      <c r="B3559">
        <v>37</v>
      </c>
      <c r="C3559">
        <v>15</v>
      </c>
      <c r="D3559">
        <v>22</v>
      </c>
      <c r="E3559" s="49">
        <v>0</v>
      </c>
    </row>
    <row r="3560" spans="1:5" x14ac:dyDescent="0.2">
      <c r="A3560" t="s">
        <v>3950</v>
      </c>
      <c r="B3560">
        <v>12</v>
      </c>
      <c r="C3560">
        <v>4</v>
      </c>
      <c r="D3560">
        <v>8</v>
      </c>
      <c r="E3560" s="49">
        <v>0</v>
      </c>
    </row>
    <row r="3561" spans="1:5" x14ac:dyDescent="0.2">
      <c r="A3561" t="s">
        <v>4076</v>
      </c>
      <c r="B3561">
        <v>2</v>
      </c>
      <c r="C3561">
        <v>1</v>
      </c>
      <c r="D3561">
        <v>1</v>
      </c>
      <c r="E3561" s="49">
        <v>0</v>
      </c>
    </row>
    <row r="3562" spans="1:5" x14ac:dyDescent="0.2">
      <c r="A3562" t="s">
        <v>3951</v>
      </c>
      <c r="B3562">
        <v>68</v>
      </c>
      <c r="C3562">
        <v>32</v>
      </c>
      <c r="D3562">
        <v>36</v>
      </c>
      <c r="E3562" s="49">
        <v>0</v>
      </c>
    </row>
    <row r="3563" spans="1:5" x14ac:dyDescent="0.2">
      <c r="A3563" t="s">
        <v>3952</v>
      </c>
      <c r="B3563">
        <v>51</v>
      </c>
      <c r="C3563">
        <v>26</v>
      </c>
      <c r="D3563">
        <v>25</v>
      </c>
      <c r="E3563" s="49">
        <v>0</v>
      </c>
    </row>
    <row r="3564" spans="1:5" x14ac:dyDescent="0.2">
      <c r="A3564" t="s">
        <v>3953</v>
      </c>
      <c r="B3564">
        <v>54</v>
      </c>
      <c r="C3564">
        <v>28</v>
      </c>
      <c r="D3564">
        <v>26</v>
      </c>
      <c r="E3564" s="49">
        <v>0</v>
      </c>
    </row>
    <row r="3565" spans="1:5" x14ac:dyDescent="0.2">
      <c r="A3565" t="s">
        <v>3954</v>
      </c>
      <c r="B3565">
        <v>14</v>
      </c>
      <c r="C3565">
        <v>4</v>
      </c>
      <c r="D3565">
        <v>10</v>
      </c>
      <c r="E3565" s="49">
        <v>0</v>
      </c>
    </row>
    <row r="3566" spans="1:5" x14ac:dyDescent="0.2">
      <c r="A3566" t="s">
        <v>3955</v>
      </c>
      <c r="B3566">
        <v>54</v>
      </c>
      <c r="C3566">
        <v>28</v>
      </c>
      <c r="D3566">
        <v>26</v>
      </c>
      <c r="E3566" s="49">
        <v>0</v>
      </c>
    </row>
    <row r="3567" spans="1:5" x14ac:dyDescent="0.2">
      <c r="A3567" t="s">
        <v>4077</v>
      </c>
      <c r="B3567">
        <v>14</v>
      </c>
      <c r="C3567">
        <v>4</v>
      </c>
      <c r="D3567">
        <v>10</v>
      </c>
      <c r="E3567" s="49">
        <v>0</v>
      </c>
    </row>
    <row r="3568" spans="1:5" x14ac:dyDescent="0.2">
      <c r="A3568" t="s">
        <v>3956</v>
      </c>
      <c r="B3568">
        <v>1</v>
      </c>
      <c r="C3568">
        <v>1</v>
      </c>
      <c r="D3568">
        <v>0</v>
      </c>
      <c r="E3568" s="49">
        <v>0</v>
      </c>
    </row>
    <row r="3569" spans="1:5" x14ac:dyDescent="0.2">
      <c r="A3569" t="s">
        <v>4078</v>
      </c>
      <c r="B3569">
        <v>15</v>
      </c>
      <c r="C3569">
        <v>6</v>
      </c>
      <c r="D3569">
        <v>9</v>
      </c>
      <c r="E3569" s="49">
        <v>0</v>
      </c>
    </row>
    <row r="3570" spans="1:5" x14ac:dyDescent="0.2">
      <c r="A3570" t="s">
        <v>3957</v>
      </c>
      <c r="B3570">
        <v>950</v>
      </c>
      <c r="C3570">
        <v>406</v>
      </c>
      <c r="D3570">
        <v>544</v>
      </c>
      <c r="E3570" s="49">
        <v>0</v>
      </c>
    </row>
    <row r="3571" spans="1:5" x14ac:dyDescent="0.2">
      <c r="A3571" t="s">
        <v>3958</v>
      </c>
      <c r="B3571">
        <v>740</v>
      </c>
      <c r="C3571">
        <v>351</v>
      </c>
      <c r="D3571">
        <v>389</v>
      </c>
      <c r="E3571" s="49">
        <v>0</v>
      </c>
    </row>
    <row r="3572" spans="1:5" x14ac:dyDescent="0.2">
      <c r="A3572" t="s">
        <v>3959</v>
      </c>
      <c r="B3572">
        <v>792</v>
      </c>
      <c r="C3572">
        <v>366</v>
      </c>
      <c r="D3572">
        <v>426</v>
      </c>
      <c r="E3572" s="49">
        <v>0</v>
      </c>
    </row>
    <row r="3573" spans="1:5" x14ac:dyDescent="0.2">
      <c r="A3573" t="s">
        <v>3960</v>
      </c>
      <c r="B3573">
        <v>72</v>
      </c>
      <c r="C3573">
        <v>28</v>
      </c>
      <c r="D3573">
        <v>44</v>
      </c>
      <c r="E3573" s="49">
        <v>0</v>
      </c>
    </row>
    <row r="3574" spans="1:5" x14ac:dyDescent="0.2">
      <c r="A3574" t="s">
        <v>3961</v>
      </c>
      <c r="B3574">
        <v>94</v>
      </c>
      <c r="C3574">
        <v>15</v>
      </c>
      <c r="D3574">
        <v>79</v>
      </c>
      <c r="E3574" s="49">
        <v>0</v>
      </c>
    </row>
    <row r="3575" spans="1:5" x14ac:dyDescent="0.2">
      <c r="A3575" t="s">
        <v>3962</v>
      </c>
      <c r="B3575">
        <v>792</v>
      </c>
      <c r="C3575">
        <v>366</v>
      </c>
      <c r="D3575">
        <v>426</v>
      </c>
      <c r="E3575" s="49">
        <v>0</v>
      </c>
    </row>
    <row r="3576" spans="1:5" x14ac:dyDescent="0.2">
      <c r="A3576" t="s">
        <v>4079</v>
      </c>
      <c r="B3576">
        <v>165</v>
      </c>
      <c r="C3576">
        <v>43</v>
      </c>
      <c r="D3576">
        <v>122</v>
      </c>
      <c r="E3576" s="49">
        <v>0</v>
      </c>
    </row>
    <row r="3577" spans="1:5" x14ac:dyDescent="0.2">
      <c r="A3577" t="s">
        <v>3963</v>
      </c>
      <c r="B3577">
        <v>37</v>
      </c>
      <c r="C3577">
        <v>9</v>
      </c>
      <c r="D3577">
        <v>28</v>
      </c>
      <c r="E3577" s="49">
        <v>0</v>
      </c>
    </row>
    <row r="3578" spans="1:5" x14ac:dyDescent="0.2">
      <c r="A3578" t="s">
        <v>4080</v>
      </c>
      <c r="B3578">
        <v>5</v>
      </c>
      <c r="C3578">
        <v>3</v>
      </c>
      <c r="D3578">
        <v>2</v>
      </c>
      <c r="E3578" s="49">
        <v>0</v>
      </c>
    </row>
    <row r="3579" spans="1:5" x14ac:dyDescent="0.2">
      <c r="A3579" t="s">
        <v>3964</v>
      </c>
      <c r="B3579">
        <v>263</v>
      </c>
      <c r="C3579">
        <v>105</v>
      </c>
      <c r="D3579">
        <v>158</v>
      </c>
      <c r="E3579" s="49">
        <v>0</v>
      </c>
    </row>
    <row r="3580" spans="1:5" x14ac:dyDescent="0.2">
      <c r="A3580" t="s">
        <v>3965</v>
      </c>
      <c r="B3580">
        <v>199</v>
      </c>
      <c r="C3580">
        <v>91</v>
      </c>
      <c r="D3580">
        <v>108</v>
      </c>
      <c r="E3580" s="49">
        <v>0</v>
      </c>
    </row>
    <row r="3581" spans="1:5" x14ac:dyDescent="0.2">
      <c r="A3581" t="s">
        <v>3966</v>
      </c>
      <c r="B3581">
        <v>220</v>
      </c>
      <c r="C3581">
        <v>96</v>
      </c>
      <c r="D3581">
        <v>124</v>
      </c>
      <c r="E3581" s="49">
        <v>0</v>
      </c>
    </row>
    <row r="3582" spans="1:5" x14ac:dyDescent="0.2">
      <c r="A3582" t="s">
        <v>3967</v>
      </c>
      <c r="B3582">
        <v>15</v>
      </c>
      <c r="C3582">
        <v>6</v>
      </c>
      <c r="D3582">
        <v>9</v>
      </c>
      <c r="E3582" s="49">
        <v>0</v>
      </c>
    </row>
    <row r="3583" spans="1:5" x14ac:dyDescent="0.2">
      <c r="A3583" t="s">
        <v>3968</v>
      </c>
      <c r="B3583">
        <v>28</v>
      </c>
      <c r="C3583">
        <v>3</v>
      </c>
      <c r="D3583">
        <v>25</v>
      </c>
      <c r="E3583" s="49">
        <v>0</v>
      </c>
    </row>
    <row r="3584" spans="1:5" x14ac:dyDescent="0.2">
      <c r="A3584" t="s">
        <v>3969</v>
      </c>
      <c r="B3584">
        <v>220</v>
      </c>
      <c r="C3584">
        <v>96</v>
      </c>
      <c r="D3584">
        <v>124</v>
      </c>
      <c r="E3584" s="49">
        <v>0</v>
      </c>
    </row>
    <row r="3585" spans="1:5" x14ac:dyDescent="0.2">
      <c r="A3585" t="s">
        <v>4081</v>
      </c>
      <c r="B3585">
        <v>43</v>
      </c>
      <c r="C3585">
        <v>9</v>
      </c>
      <c r="D3585">
        <v>34</v>
      </c>
      <c r="E3585" s="49">
        <v>0</v>
      </c>
    </row>
    <row r="3586" spans="1:5" x14ac:dyDescent="0.2">
      <c r="A3586" t="s">
        <v>3970</v>
      </c>
      <c r="B3586">
        <v>16</v>
      </c>
      <c r="C3586">
        <v>2</v>
      </c>
      <c r="D3586">
        <v>14</v>
      </c>
      <c r="E3586" s="49">
        <v>0</v>
      </c>
    </row>
    <row r="3587" spans="1:5" x14ac:dyDescent="0.2">
      <c r="A3587" t="s">
        <v>4082</v>
      </c>
      <c r="B3587">
        <v>12</v>
      </c>
      <c r="C3587">
        <v>6</v>
      </c>
      <c r="D3587">
        <v>6</v>
      </c>
      <c r="E3587" s="49">
        <v>0</v>
      </c>
    </row>
    <row r="3588" spans="1:5" x14ac:dyDescent="0.2">
      <c r="A3588" t="s">
        <v>3971</v>
      </c>
      <c r="B3588">
        <v>985</v>
      </c>
      <c r="C3588">
        <v>470</v>
      </c>
      <c r="D3588">
        <v>515</v>
      </c>
      <c r="E3588" s="49">
        <v>0</v>
      </c>
    </row>
    <row r="3589" spans="1:5" x14ac:dyDescent="0.2">
      <c r="A3589" t="s">
        <v>3972</v>
      </c>
      <c r="B3589">
        <v>824</v>
      </c>
      <c r="C3589">
        <v>413</v>
      </c>
      <c r="D3589">
        <v>411</v>
      </c>
      <c r="E3589" s="49">
        <v>0</v>
      </c>
    </row>
    <row r="3590" spans="1:5" x14ac:dyDescent="0.2">
      <c r="A3590" t="s">
        <v>3973</v>
      </c>
      <c r="B3590">
        <v>857</v>
      </c>
      <c r="C3590">
        <v>425</v>
      </c>
      <c r="D3590">
        <v>432</v>
      </c>
      <c r="E3590" s="49">
        <v>0</v>
      </c>
    </row>
    <row r="3591" spans="1:5" x14ac:dyDescent="0.2">
      <c r="A3591" t="s">
        <v>3974</v>
      </c>
      <c r="B3591">
        <v>93</v>
      </c>
      <c r="C3591">
        <v>36</v>
      </c>
      <c r="D3591">
        <v>57</v>
      </c>
      <c r="E3591" s="49">
        <v>0</v>
      </c>
    </row>
    <row r="3592" spans="1:5" x14ac:dyDescent="0.2">
      <c r="A3592" t="s">
        <v>3975</v>
      </c>
      <c r="B3592">
        <v>46</v>
      </c>
      <c r="C3592">
        <v>13</v>
      </c>
      <c r="D3592">
        <v>33</v>
      </c>
      <c r="E3592" s="49">
        <v>0</v>
      </c>
    </row>
    <row r="3593" spans="1:5" x14ac:dyDescent="0.2">
      <c r="A3593" t="s">
        <v>3976</v>
      </c>
      <c r="B3593">
        <v>857</v>
      </c>
      <c r="C3593">
        <v>425</v>
      </c>
      <c r="D3593">
        <v>432</v>
      </c>
      <c r="E3593" s="49">
        <v>0</v>
      </c>
    </row>
    <row r="3594" spans="1:5" x14ac:dyDescent="0.2">
      <c r="A3594" t="s">
        <v>4083</v>
      </c>
      <c r="B3594">
        <v>139</v>
      </c>
      <c r="C3594">
        <v>49</v>
      </c>
      <c r="D3594">
        <v>90</v>
      </c>
      <c r="E3594" s="49">
        <v>0</v>
      </c>
    </row>
    <row r="3595" spans="1:5" x14ac:dyDescent="0.2">
      <c r="A3595" t="s">
        <v>3977</v>
      </c>
      <c r="B3595">
        <v>26</v>
      </c>
      <c r="C3595">
        <v>9</v>
      </c>
      <c r="D3595">
        <v>17</v>
      </c>
      <c r="E3595" s="49">
        <v>0</v>
      </c>
    </row>
    <row r="3596" spans="1:5" x14ac:dyDescent="0.2">
      <c r="A3596" t="s">
        <v>4084</v>
      </c>
      <c r="B3596">
        <v>10</v>
      </c>
      <c r="C3596">
        <v>7</v>
      </c>
      <c r="D3596">
        <v>3</v>
      </c>
      <c r="E3596" s="49">
        <v>0</v>
      </c>
    </row>
    <row r="3597" spans="1:5" x14ac:dyDescent="0.2">
      <c r="A3597" t="s">
        <v>3978</v>
      </c>
      <c r="B3597">
        <v>226</v>
      </c>
      <c r="C3597">
        <v>123</v>
      </c>
      <c r="D3597">
        <v>102</v>
      </c>
      <c r="E3597" s="49">
        <v>1</v>
      </c>
    </row>
    <row r="3598" spans="1:5" x14ac:dyDescent="0.2">
      <c r="A3598" t="s">
        <v>3979</v>
      </c>
      <c r="B3598">
        <v>146</v>
      </c>
      <c r="C3598">
        <v>84</v>
      </c>
      <c r="D3598">
        <v>62</v>
      </c>
      <c r="E3598" s="49">
        <v>0</v>
      </c>
    </row>
    <row r="3599" spans="1:5" x14ac:dyDescent="0.2">
      <c r="A3599" t="s">
        <v>3980</v>
      </c>
      <c r="B3599">
        <v>164</v>
      </c>
      <c r="C3599">
        <v>95</v>
      </c>
      <c r="D3599">
        <v>68</v>
      </c>
      <c r="E3599" s="49">
        <v>1</v>
      </c>
    </row>
    <row r="3600" spans="1:5" x14ac:dyDescent="0.2">
      <c r="A3600" t="s">
        <v>3981</v>
      </c>
      <c r="B3600">
        <v>12</v>
      </c>
      <c r="C3600">
        <v>6</v>
      </c>
      <c r="D3600">
        <v>6</v>
      </c>
      <c r="E3600" s="49">
        <v>0</v>
      </c>
    </row>
    <row r="3601" spans="1:5" x14ac:dyDescent="0.2">
      <c r="A3601" t="s">
        <v>3982</v>
      </c>
      <c r="B3601">
        <v>55</v>
      </c>
      <c r="C3601">
        <v>25</v>
      </c>
      <c r="D3601">
        <v>30</v>
      </c>
      <c r="E3601" s="49">
        <v>0</v>
      </c>
    </row>
    <row r="3602" spans="1:5" x14ac:dyDescent="0.2">
      <c r="A3602" t="s">
        <v>3983</v>
      </c>
      <c r="B3602">
        <v>164</v>
      </c>
      <c r="C3602">
        <v>95</v>
      </c>
      <c r="D3602">
        <v>68</v>
      </c>
      <c r="E3602" s="49">
        <v>1</v>
      </c>
    </row>
    <row r="3603" spans="1:5" x14ac:dyDescent="0.2">
      <c r="A3603" t="s">
        <v>4085</v>
      </c>
      <c r="B3603">
        <v>65</v>
      </c>
      <c r="C3603">
        <v>30</v>
      </c>
      <c r="D3603">
        <v>35</v>
      </c>
      <c r="E3603" s="49">
        <v>0</v>
      </c>
    </row>
    <row r="3604" spans="1:5" x14ac:dyDescent="0.2">
      <c r="A3604" t="s">
        <v>3984</v>
      </c>
      <c r="B3604">
        <v>8</v>
      </c>
      <c r="C3604">
        <v>4</v>
      </c>
      <c r="D3604">
        <v>3</v>
      </c>
      <c r="E3604" s="49">
        <v>1</v>
      </c>
    </row>
    <row r="3605" spans="1:5" x14ac:dyDescent="0.2">
      <c r="A3605" t="s">
        <v>4086</v>
      </c>
      <c r="B3605">
        <v>8</v>
      </c>
      <c r="C3605">
        <v>4</v>
      </c>
      <c r="D3605">
        <v>4</v>
      </c>
      <c r="E3605" s="49">
        <v>0</v>
      </c>
    </row>
    <row r="3606" spans="1:5" x14ac:dyDescent="0.2">
      <c r="A3606" t="s">
        <v>3985</v>
      </c>
      <c r="B3606">
        <v>450</v>
      </c>
      <c r="C3606">
        <v>221</v>
      </c>
      <c r="D3606">
        <v>229</v>
      </c>
      <c r="E3606" s="49">
        <v>0</v>
      </c>
    </row>
    <row r="3607" spans="1:5" x14ac:dyDescent="0.2">
      <c r="A3607" t="s">
        <v>3986</v>
      </c>
      <c r="B3607">
        <v>387</v>
      </c>
      <c r="C3607">
        <v>201</v>
      </c>
      <c r="D3607">
        <v>186</v>
      </c>
      <c r="E3607" s="49">
        <v>0</v>
      </c>
    </row>
    <row r="3608" spans="1:5" x14ac:dyDescent="0.2">
      <c r="A3608" t="s">
        <v>3987</v>
      </c>
      <c r="B3608">
        <v>410</v>
      </c>
      <c r="C3608">
        <v>213</v>
      </c>
      <c r="D3608">
        <v>197</v>
      </c>
      <c r="E3608" s="49">
        <v>0</v>
      </c>
    </row>
    <row r="3609" spans="1:5" x14ac:dyDescent="0.2">
      <c r="A3609" t="s">
        <v>3988</v>
      </c>
      <c r="B3609">
        <v>14</v>
      </c>
      <c r="C3609">
        <v>5</v>
      </c>
      <c r="D3609">
        <v>9</v>
      </c>
      <c r="E3609" s="49">
        <v>0</v>
      </c>
    </row>
    <row r="3610" spans="1:5" x14ac:dyDescent="0.2">
      <c r="A3610" t="s">
        <v>3989</v>
      </c>
      <c r="B3610">
        <v>29</v>
      </c>
      <c r="C3610">
        <v>4</v>
      </c>
      <c r="D3610">
        <v>25</v>
      </c>
      <c r="E3610" s="49">
        <v>0</v>
      </c>
    </row>
    <row r="3611" spans="1:5" x14ac:dyDescent="0.2">
      <c r="A3611" t="s">
        <v>3990</v>
      </c>
      <c r="B3611">
        <v>410</v>
      </c>
      <c r="C3611">
        <v>213</v>
      </c>
      <c r="D3611">
        <v>197</v>
      </c>
      <c r="E3611" s="49">
        <v>0</v>
      </c>
    </row>
    <row r="3612" spans="1:5" x14ac:dyDescent="0.2">
      <c r="A3612" t="s">
        <v>4087</v>
      </c>
      <c r="B3612">
        <v>43</v>
      </c>
      <c r="C3612">
        <v>9</v>
      </c>
      <c r="D3612">
        <v>34</v>
      </c>
      <c r="E3612" s="49">
        <v>0</v>
      </c>
    </row>
    <row r="3613" spans="1:5" x14ac:dyDescent="0.2">
      <c r="A3613" t="s">
        <v>3991</v>
      </c>
      <c r="B3613">
        <v>16</v>
      </c>
      <c r="C3613">
        <v>8</v>
      </c>
      <c r="D3613">
        <v>8</v>
      </c>
      <c r="E3613" s="49">
        <v>0</v>
      </c>
    </row>
    <row r="3614" spans="1:5" x14ac:dyDescent="0.2">
      <c r="A3614" t="s">
        <v>4088</v>
      </c>
      <c r="B3614">
        <v>26</v>
      </c>
      <c r="C3614">
        <v>13</v>
      </c>
      <c r="D3614">
        <v>13</v>
      </c>
      <c r="E3614" s="49">
        <v>0</v>
      </c>
    </row>
    <row r="3615" spans="1:5" x14ac:dyDescent="0.2">
      <c r="A3615" t="s">
        <v>3992</v>
      </c>
      <c r="B3615">
        <v>995</v>
      </c>
      <c r="C3615">
        <v>478</v>
      </c>
      <c r="D3615">
        <v>514</v>
      </c>
      <c r="E3615" s="49">
        <v>3</v>
      </c>
    </row>
    <row r="3616" spans="1:5" x14ac:dyDescent="0.2">
      <c r="A3616" t="s">
        <v>3993</v>
      </c>
      <c r="B3616">
        <v>666</v>
      </c>
      <c r="C3616">
        <v>345</v>
      </c>
      <c r="D3616">
        <v>321</v>
      </c>
      <c r="E3616" s="49">
        <v>0</v>
      </c>
    </row>
    <row r="3617" spans="1:5" x14ac:dyDescent="0.2">
      <c r="A3617" t="s">
        <v>3994</v>
      </c>
      <c r="B3617">
        <v>738</v>
      </c>
      <c r="C3617">
        <v>374</v>
      </c>
      <c r="D3617">
        <v>361</v>
      </c>
      <c r="E3617" s="49">
        <v>3</v>
      </c>
    </row>
    <row r="3618" spans="1:5" x14ac:dyDescent="0.2">
      <c r="A3618" t="s">
        <v>3995</v>
      </c>
      <c r="B3618">
        <v>116</v>
      </c>
      <c r="C3618">
        <v>52</v>
      </c>
      <c r="D3618">
        <v>64</v>
      </c>
      <c r="E3618" s="49">
        <v>0</v>
      </c>
    </row>
    <row r="3619" spans="1:5" x14ac:dyDescent="0.2">
      <c r="A3619" t="s">
        <v>3996</v>
      </c>
      <c r="B3619">
        <v>159</v>
      </c>
      <c r="C3619">
        <v>61</v>
      </c>
      <c r="D3619">
        <v>98</v>
      </c>
      <c r="E3619" s="49">
        <v>0</v>
      </c>
    </row>
    <row r="3620" spans="1:5" x14ac:dyDescent="0.2">
      <c r="A3620" t="s">
        <v>3997</v>
      </c>
      <c r="B3620">
        <v>738</v>
      </c>
      <c r="C3620">
        <v>374</v>
      </c>
      <c r="D3620">
        <v>361</v>
      </c>
      <c r="E3620" s="49">
        <v>3</v>
      </c>
    </row>
    <row r="3621" spans="1:5" x14ac:dyDescent="0.2">
      <c r="A3621" t="s">
        <v>4089</v>
      </c>
      <c r="B3621">
        <v>271</v>
      </c>
      <c r="C3621">
        <v>110</v>
      </c>
      <c r="D3621">
        <v>161</v>
      </c>
      <c r="E3621" s="49">
        <v>0</v>
      </c>
    </row>
    <row r="3622" spans="1:5" x14ac:dyDescent="0.2">
      <c r="A3622" t="s">
        <v>3998</v>
      </c>
      <c r="B3622">
        <v>46</v>
      </c>
      <c r="C3622">
        <v>16</v>
      </c>
      <c r="D3622">
        <v>27</v>
      </c>
      <c r="E3622" s="49">
        <v>3</v>
      </c>
    </row>
    <row r="3623" spans="1:5" x14ac:dyDescent="0.2">
      <c r="A3623" t="s">
        <v>4090</v>
      </c>
      <c r="B3623">
        <v>13</v>
      </c>
      <c r="C3623">
        <v>3</v>
      </c>
      <c r="D3623">
        <v>10</v>
      </c>
      <c r="E3623" s="49">
        <v>0</v>
      </c>
    </row>
    <row r="3624" spans="1:5" x14ac:dyDescent="0.2">
      <c r="A3624" t="s">
        <v>3999</v>
      </c>
      <c r="B3624">
        <v>370</v>
      </c>
      <c r="C3624">
        <v>177</v>
      </c>
      <c r="D3624">
        <v>192</v>
      </c>
      <c r="E3624" s="49">
        <v>1</v>
      </c>
    </row>
    <row r="3625" spans="1:5" x14ac:dyDescent="0.2">
      <c r="A3625" t="s">
        <v>4000</v>
      </c>
      <c r="B3625">
        <v>264</v>
      </c>
      <c r="C3625">
        <v>139</v>
      </c>
      <c r="D3625">
        <v>125</v>
      </c>
      <c r="E3625" s="49">
        <v>0</v>
      </c>
    </row>
    <row r="3626" spans="1:5" x14ac:dyDescent="0.2">
      <c r="A3626" t="s">
        <v>4001</v>
      </c>
      <c r="B3626">
        <v>295</v>
      </c>
      <c r="C3626">
        <v>147</v>
      </c>
      <c r="D3626">
        <v>147</v>
      </c>
      <c r="E3626" s="49">
        <v>1</v>
      </c>
    </row>
    <row r="3627" spans="1:5" x14ac:dyDescent="0.2">
      <c r="A3627" t="s">
        <v>4002</v>
      </c>
      <c r="B3627">
        <v>30</v>
      </c>
      <c r="C3627">
        <v>20</v>
      </c>
      <c r="D3627">
        <v>10</v>
      </c>
      <c r="E3627" s="49">
        <v>0</v>
      </c>
    </row>
    <row r="3628" spans="1:5" x14ac:dyDescent="0.2">
      <c r="A3628" t="s">
        <v>4003</v>
      </c>
      <c r="B3628">
        <v>49</v>
      </c>
      <c r="C3628">
        <v>12</v>
      </c>
      <c r="D3628">
        <v>37</v>
      </c>
      <c r="E3628" s="49">
        <v>0</v>
      </c>
    </row>
    <row r="3629" spans="1:5" x14ac:dyDescent="0.2">
      <c r="A3629" t="s">
        <v>4004</v>
      </c>
      <c r="B3629">
        <v>295</v>
      </c>
      <c r="C3629">
        <v>147</v>
      </c>
      <c r="D3629">
        <v>147</v>
      </c>
      <c r="E3629" s="49">
        <v>1</v>
      </c>
    </row>
    <row r="3630" spans="1:5" x14ac:dyDescent="0.2">
      <c r="A3630" t="s">
        <v>4091</v>
      </c>
      <c r="B3630">
        <v>79</v>
      </c>
      <c r="C3630">
        <v>32</v>
      </c>
      <c r="D3630">
        <v>47</v>
      </c>
      <c r="E3630" s="49">
        <v>0</v>
      </c>
    </row>
    <row r="3631" spans="1:5" x14ac:dyDescent="0.2">
      <c r="A3631" t="s">
        <v>4005</v>
      </c>
      <c r="B3631">
        <v>18</v>
      </c>
      <c r="C3631">
        <v>5</v>
      </c>
      <c r="D3631">
        <v>12</v>
      </c>
      <c r="E3631" s="49">
        <v>1</v>
      </c>
    </row>
    <row r="3632" spans="1:5" x14ac:dyDescent="0.2">
      <c r="A3632" t="s">
        <v>4006</v>
      </c>
      <c r="B3632">
        <v>53</v>
      </c>
      <c r="C3632">
        <v>30</v>
      </c>
      <c r="D3632">
        <v>23</v>
      </c>
      <c r="E3632" s="49">
        <v>0</v>
      </c>
    </row>
    <row r="3633" spans="1:5" x14ac:dyDescent="0.2">
      <c r="A3633" t="s">
        <v>4007</v>
      </c>
      <c r="B3633">
        <v>4</v>
      </c>
      <c r="C3633">
        <v>1</v>
      </c>
      <c r="D3633">
        <v>3</v>
      </c>
      <c r="E3633" s="49">
        <v>0</v>
      </c>
    </row>
    <row r="3634" spans="1:5" x14ac:dyDescent="0.2">
      <c r="A3634" t="s">
        <v>4008</v>
      </c>
      <c r="B3634">
        <v>4</v>
      </c>
      <c r="C3634">
        <v>1</v>
      </c>
      <c r="D3634">
        <v>3</v>
      </c>
      <c r="E3634" s="49">
        <v>0</v>
      </c>
    </row>
    <row r="3635" spans="1:5" x14ac:dyDescent="0.2">
      <c r="A3635" t="s">
        <v>4009</v>
      </c>
      <c r="B3635">
        <v>49</v>
      </c>
      <c r="C3635">
        <v>29</v>
      </c>
      <c r="D3635">
        <v>20</v>
      </c>
      <c r="E3635" s="49">
        <v>0</v>
      </c>
    </row>
    <row r="3636" spans="1:5" x14ac:dyDescent="0.2">
      <c r="A3636" t="s">
        <v>4010</v>
      </c>
      <c r="B3636">
        <v>4</v>
      </c>
      <c r="C3636">
        <v>1</v>
      </c>
      <c r="D3636">
        <v>3</v>
      </c>
      <c r="E3636" s="49">
        <v>0</v>
      </c>
    </row>
    <row r="3637" spans="1:5" x14ac:dyDescent="0.2">
      <c r="A3637" t="s">
        <v>4092</v>
      </c>
      <c r="B3637">
        <v>49</v>
      </c>
      <c r="C3637">
        <v>29</v>
      </c>
      <c r="D3637">
        <v>20</v>
      </c>
      <c r="E3637" s="49">
        <v>0</v>
      </c>
    </row>
    <row r="3638" spans="1:5" x14ac:dyDescent="0.2">
      <c r="A3638" t="s">
        <v>4093</v>
      </c>
      <c r="B3638">
        <v>66</v>
      </c>
      <c r="C3638">
        <v>29</v>
      </c>
      <c r="D3638">
        <v>37</v>
      </c>
      <c r="E3638" s="49">
        <v>0</v>
      </c>
    </row>
    <row r="3639" spans="1:5" x14ac:dyDescent="0.2">
      <c r="A3639" t="s">
        <v>4011</v>
      </c>
      <c r="B3639">
        <v>3735</v>
      </c>
      <c r="C3639">
        <v>1730</v>
      </c>
      <c r="D3639">
        <v>2000</v>
      </c>
      <c r="E3639" s="49">
        <v>5</v>
      </c>
    </row>
    <row r="3640" spans="1:5" x14ac:dyDescent="0.2">
      <c r="A3640" t="s">
        <v>4012</v>
      </c>
      <c r="B3640">
        <v>2876</v>
      </c>
      <c r="C3640">
        <v>1428</v>
      </c>
      <c r="D3640">
        <v>1448</v>
      </c>
      <c r="E3640" s="49">
        <v>0</v>
      </c>
    </row>
    <row r="3641" spans="1:5" x14ac:dyDescent="0.2">
      <c r="A3641" t="s">
        <v>4013</v>
      </c>
      <c r="B3641">
        <v>3088</v>
      </c>
      <c r="C3641">
        <v>1503</v>
      </c>
      <c r="D3641">
        <v>1580</v>
      </c>
      <c r="E3641" s="49">
        <v>5</v>
      </c>
    </row>
    <row r="3642" spans="1:5" x14ac:dyDescent="0.2">
      <c r="A3642" t="s">
        <v>4014</v>
      </c>
      <c r="B3642">
        <v>370</v>
      </c>
      <c r="C3642">
        <v>160</v>
      </c>
      <c r="D3642">
        <v>210</v>
      </c>
      <c r="E3642" s="49">
        <v>0</v>
      </c>
    </row>
    <row r="3643" spans="1:5" x14ac:dyDescent="0.2">
      <c r="A3643" t="s">
        <v>4015</v>
      </c>
      <c r="B3643">
        <v>368</v>
      </c>
      <c r="C3643">
        <v>106</v>
      </c>
      <c r="D3643">
        <v>262</v>
      </c>
      <c r="E3643" s="49">
        <v>0</v>
      </c>
    </row>
    <row r="3644" spans="1:5" x14ac:dyDescent="0.2">
      <c r="A3644" t="s">
        <v>4016</v>
      </c>
      <c r="B3644">
        <v>3088</v>
      </c>
      <c r="C3644">
        <v>1503</v>
      </c>
      <c r="D3644">
        <v>1580</v>
      </c>
      <c r="E3644" s="49">
        <v>5</v>
      </c>
    </row>
    <row r="3645" spans="1:5" x14ac:dyDescent="0.2">
      <c r="A3645" t="s">
        <v>4094</v>
      </c>
      <c r="B3645">
        <v>722</v>
      </c>
      <c r="C3645">
        <v>261</v>
      </c>
      <c r="D3645">
        <v>461</v>
      </c>
      <c r="E3645" s="49">
        <v>0</v>
      </c>
    </row>
    <row r="3646" spans="1:5" x14ac:dyDescent="0.2">
      <c r="A3646" t="s">
        <v>4017</v>
      </c>
      <c r="B3646">
        <v>155</v>
      </c>
      <c r="C3646">
        <v>51</v>
      </c>
      <c r="D3646">
        <v>99</v>
      </c>
      <c r="E3646" s="49">
        <v>5</v>
      </c>
    </row>
    <row r="3647" spans="1:5" x14ac:dyDescent="0.2">
      <c r="A3647" t="s">
        <v>4018</v>
      </c>
      <c r="B3647">
        <v>18</v>
      </c>
      <c r="C3647">
        <v>11</v>
      </c>
      <c r="D3647">
        <v>6</v>
      </c>
      <c r="E3647" s="49">
        <v>1</v>
      </c>
    </row>
    <row r="3648" spans="1:5" x14ac:dyDescent="0.2">
      <c r="A3648" t="s">
        <v>4019</v>
      </c>
      <c r="B3648">
        <v>11</v>
      </c>
      <c r="C3648">
        <v>6</v>
      </c>
      <c r="D3648">
        <v>5</v>
      </c>
      <c r="E3648" s="49">
        <v>0</v>
      </c>
    </row>
    <row r="3649" spans="1:5" x14ac:dyDescent="0.2">
      <c r="A3649" t="s">
        <v>4020</v>
      </c>
      <c r="B3649">
        <v>12</v>
      </c>
      <c r="C3649">
        <v>6</v>
      </c>
      <c r="D3649">
        <v>5</v>
      </c>
      <c r="E3649" s="49">
        <v>1</v>
      </c>
    </row>
    <row r="3650" spans="1:5" x14ac:dyDescent="0.2">
      <c r="A3650" t="s">
        <v>4021</v>
      </c>
      <c r="B3650">
        <v>6</v>
      </c>
      <c r="C3650">
        <v>5</v>
      </c>
      <c r="D3650">
        <v>1</v>
      </c>
      <c r="E3650" s="49">
        <v>0</v>
      </c>
    </row>
    <row r="3651" spans="1:5" x14ac:dyDescent="0.2">
      <c r="A3651" t="s">
        <v>4022</v>
      </c>
      <c r="B3651">
        <v>12</v>
      </c>
      <c r="C3651">
        <v>6</v>
      </c>
      <c r="D3651">
        <v>5</v>
      </c>
      <c r="E3651" s="49">
        <v>1</v>
      </c>
    </row>
    <row r="3652" spans="1:5" x14ac:dyDescent="0.2">
      <c r="A3652" t="s">
        <v>4095</v>
      </c>
      <c r="B3652">
        <v>6</v>
      </c>
      <c r="C3652">
        <v>5</v>
      </c>
      <c r="D3652">
        <v>1</v>
      </c>
      <c r="E3652" s="49">
        <v>0</v>
      </c>
    </row>
    <row r="3653" spans="1:5" x14ac:dyDescent="0.2">
      <c r="A3653" t="s">
        <v>4023</v>
      </c>
      <c r="B3653">
        <v>1</v>
      </c>
      <c r="C3653">
        <v>0</v>
      </c>
      <c r="D3653">
        <v>0</v>
      </c>
      <c r="E3653" s="49">
        <v>1</v>
      </c>
    </row>
    <row r="3654" spans="1:5" x14ac:dyDescent="0.2">
      <c r="A3654" t="s">
        <v>4096</v>
      </c>
      <c r="B3654">
        <v>8</v>
      </c>
      <c r="C3654">
        <v>2</v>
      </c>
      <c r="D3654">
        <v>6</v>
      </c>
      <c r="E3654" s="49">
        <v>0</v>
      </c>
    </row>
    <row r="3655" spans="1:5" x14ac:dyDescent="0.2">
      <c r="A3655" t="s">
        <v>4024</v>
      </c>
      <c r="B3655">
        <v>649</v>
      </c>
      <c r="C3655">
        <v>285</v>
      </c>
      <c r="D3655">
        <v>364</v>
      </c>
      <c r="E3655" s="49">
        <v>0</v>
      </c>
    </row>
    <row r="3656" spans="1:5" x14ac:dyDescent="0.2">
      <c r="A3656" t="s">
        <v>4025</v>
      </c>
      <c r="B3656">
        <v>517</v>
      </c>
      <c r="C3656">
        <v>250</v>
      </c>
      <c r="D3656">
        <v>267</v>
      </c>
      <c r="E3656" s="49">
        <v>0</v>
      </c>
    </row>
    <row r="3657" spans="1:5" x14ac:dyDescent="0.2">
      <c r="A3657" t="s">
        <v>4026</v>
      </c>
      <c r="B3657">
        <v>545</v>
      </c>
      <c r="C3657">
        <v>258</v>
      </c>
      <c r="D3657">
        <v>287</v>
      </c>
      <c r="E3657" s="49">
        <v>0</v>
      </c>
    </row>
    <row r="3658" spans="1:5" x14ac:dyDescent="0.2">
      <c r="A3658" t="s">
        <v>4027</v>
      </c>
      <c r="B3658">
        <v>57</v>
      </c>
      <c r="C3658">
        <v>22</v>
      </c>
      <c r="D3658">
        <v>35</v>
      </c>
      <c r="E3658" s="49">
        <v>0</v>
      </c>
    </row>
    <row r="3659" spans="1:5" x14ac:dyDescent="0.2">
      <c r="A3659" t="s">
        <v>4028</v>
      </c>
      <c r="B3659">
        <v>53</v>
      </c>
      <c r="C3659">
        <v>8</v>
      </c>
      <c r="D3659">
        <v>45</v>
      </c>
      <c r="E3659" s="49">
        <v>0</v>
      </c>
    </row>
    <row r="3660" spans="1:5" x14ac:dyDescent="0.2">
      <c r="A3660" t="s">
        <v>4029</v>
      </c>
      <c r="B3660">
        <v>545</v>
      </c>
      <c r="C3660">
        <v>258</v>
      </c>
      <c r="D3660">
        <v>287</v>
      </c>
      <c r="E3660" s="49">
        <v>0</v>
      </c>
    </row>
    <row r="3661" spans="1:5" x14ac:dyDescent="0.2">
      <c r="A3661" t="s">
        <v>4097</v>
      </c>
      <c r="B3661">
        <v>109</v>
      </c>
      <c r="C3661">
        <v>30</v>
      </c>
      <c r="D3661">
        <v>79</v>
      </c>
      <c r="E3661" s="49">
        <v>0</v>
      </c>
    </row>
    <row r="3662" spans="1:5" x14ac:dyDescent="0.2">
      <c r="A3662" t="s">
        <v>4030</v>
      </c>
      <c r="B3662">
        <v>20</v>
      </c>
      <c r="C3662">
        <v>6</v>
      </c>
      <c r="D3662">
        <v>14</v>
      </c>
      <c r="E3662" s="49">
        <v>0</v>
      </c>
    </row>
    <row r="3663" spans="1:5" x14ac:dyDescent="0.2">
      <c r="A3663" t="s">
        <v>4098</v>
      </c>
      <c r="B3663">
        <v>2</v>
      </c>
      <c r="C3663">
        <v>2</v>
      </c>
      <c r="D3663">
        <v>0</v>
      </c>
      <c r="E3663" s="49">
        <v>0</v>
      </c>
    </row>
    <row r="3664" spans="1:5" x14ac:dyDescent="0.2">
      <c r="A3664" t="s">
        <v>4031</v>
      </c>
      <c r="B3664">
        <v>362</v>
      </c>
      <c r="C3664">
        <v>154</v>
      </c>
      <c r="D3664">
        <v>208</v>
      </c>
      <c r="E3664" s="49">
        <v>0</v>
      </c>
    </row>
    <row r="3665" spans="1:5" x14ac:dyDescent="0.2">
      <c r="A3665" t="s">
        <v>4032</v>
      </c>
      <c r="B3665">
        <v>244</v>
      </c>
      <c r="C3665">
        <v>114</v>
      </c>
      <c r="D3665">
        <v>130</v>
      </c>
      <c r="E3665" s="49">
        <v>0</v>
      </c>
    </row>
    <row r="3666" spans="1:5" x14ac:dyDescent="0.2">
      <c r="A3666" t="s">
        <v>4033</v>
      </c>
      <c r="B3666">
        <v>265</v>
      </c>
      <c r="C3666">
        <v>123</v>
      </c>
      <c r="D3666">
        <v>142</v>
      </c>
      <c r="E3666" s="49">
        <v>0</v>
      </c>
    </row>
    <row r="3667" spans="1:5" x14ac:dyDescent="0.2">
      <c r="A3667" t="s">
        <v>4034</v>
      </c>
      <c r="B3667">
        <v>77</v>
      </c>
      <c r="C3667">
        <v>29</v>
      </c>
      <c r="D3667">
        <v>48</v>
      </c>
      <c r="E3667" s="49">
        <v>0</v>
      </c>
    </row>
    <row r="3668" spans="1:5" x14ac:dyDescent="0.2">
      <c r="A3668" t="s">
        <v>4035</v>
      </c>
      <c r="B3668">
        <v>27</v>
      </c>
      <c r="C3668">
        <v>5</v>
      </c>
      <c r="D3668">
        <v>22</v>
      </c>
      <c r="E3668" s="49">
        <v>0</v>
      </c>
    </row>
    <row r="3669" spans="1:5" x14ac:dyDescent="0.2">
      <c r="A3669" t="s">
        <v>4036</v>
      </c>
      <c r="B3669">
        <v>265</v>
      </c>
      <c r="C3669">
        <v>123</v>
      </c>
      <c r="D3669">
        <v>142</v>
      </c>
      <c r="E3669" s="49">
        <v>0</v>
      </c>
    </row>
    <row r="3670" spans="1:5" x14ac:dyDescent="0.2">
      <c r="A3670" t="s">
        <v>4099</v>
      </c>
      <c r="B3670">
        <v>103</v>
      </c>
      <c r="C3670">
        <v>33</v>
      </c>
      <c r="D3670">
        <v>70</v>
      </c>
      <c r="E3670" s="49">
        <v>0</v>
      </c>
    </row>
    <row r="3671" spans="1:5" x14ac:dyDescent="0.2">
      <c r="A3671" t="s">
        <v>4037</v>
      </c>
      <c r="B3671">
        <v>19</v>
      </c>
      <c r="C3671">
        <v>7</v>
      </c>
      <c r="D3671">
        <v>12</v>
      </c>
      <c r="E3671" s="49">
        <v>0</v>
      </c>
    </row>
    <row r="3672" spans="1:5" x14ac:dyDescent="0.2">
      <c r="A3672" t="s">
        <v>4100</v>
      </c>
      <c r="B3672">
        <v>1</v>
      </c>
      <c r="C3672">
        <v>0</v>
      </c>
      <c r="D3672">
        <v>1</v>
      </c>
      <c r="E3672" s="49">
        <v>0</v>
      </c>
    </row>
    <row r="3673" spans="1:5" x14ac:dyDescent="0.2">
      <c r="A3673" t="s">
        <v>4038</v>
      </c>
      <c r="B3673">
        <v>193</v>
      </c>
      <c r="C3673">
        <v>86</v>
      </c>
      <c r="D3673">
        <v>106</v>
      </c>
      <c r="E3673" s="49">
        <v>1</v>
      </c>
    </row>
    <row r="3674" spans="1:5" x14ac:dyDescent="0.2">
      <c r="A3674" t="s">
        <v>4039</v>
      </c>
      <c r="B3674">
        <v>155</v>
      </c>
      <c r="C3674">
        <v>74</v>
      </c>
      <c r="D3674">
        <v>81</v>
      </c>
      <c r="E3674" s="49">
        <v>0</v>
      </c>
    </row>
    <row r="3675" spans="1:5" x14ac:dyDescent="0.2">
      <c r="A3675" t="s">
        <v>4040</v>
      </c>
      <c r="B3675">
        <v>168</v>
      </c>
      <c r="C3675">
        <v>77</v>
      </c>
      <c r="D3675">
        <v>90</v>
      </c>
      <c r="E3675" s="49">
        <v>1</v>
      </c>
    </row>
    <row r="3676" spans="1:5" x14ac:dyDescent="0.2">
      <c r="A3676" t="s">
        <v>4041</v>
      </c>
      <c r="B3676">
        <v>12</v>
      </c>
      <c r="C3676">
        <v>4</v>
      </c>
      <c r="D3676">
        <v>8</v>
      </c>
      <c r="E3676" s="49">
        <v>0</v>
      </c>
    </row>
    <row r="3677" spans="1:5" x14ac:dyDescent="0.2">
      <c r="A3677" t="s">
        <v>4042</v>
      </c>
      <c r="B3677">
        <v>13</v>
      </c>
      <c r="C3677">
        <v>5</v>
      </c>
      <c r="D3677">
        <v>8</v>
      </c>
      <c r="E3677" s="49">
        <v>0</v>
      </c>
    </row>
    <row r="3678" spans="1:5" x14ac:dyDescent="0.2">
      <c r="A3678" t="s">
        <v>4043</v>
      </c>
      <c r="B3678">
        <v>168</v>
      </c>
      <c r="C3678">
        <v>77</v>
      </c>
      <c r="D3678">
        <v>90</v>
      </c>
      <c r="E3678" s="49">
        <v>1</v>
      </c>
    </row>
    <row r="3679" spans="1:5" x14ac:dyDescent="0.2">
      <c r="A3679" t="s">
        <v>4101</v>
      </c>
      <c r="B3679">
        <v>25</v>
      </c>
      <c r="C3679">
        <v>9</v>
      </c>
      <c r="D3679">
        <v>16</v>
      </c>
      <c r="E3679" s="49">
        <v>0</v>
      </c>
    </row>
    <row r="3680" spans="1:5" x14ac:dyDescent="0.2">
      <c r="A3680" t="s">
        <v>4044</v>
      </c>
      <c r="B3680">
        <v>12</v>
      </c>
      <c r="C3680">
        <v>3</v>
      </c>
      <c r="D3680">
        <v>8</v>
      </c>
      <c r="E3680" s="49">
        <v>1</v>
      </c>
    </row>
    <row r="3681" spans="1:5" x14ac:dyDescent="0.2">
      <c r="A3681" t="s">
        <v>4102</v>
      </c>
      <c r="B3681">
        <v>26</v>
      </c>
      <c r="C3681">
        <v>11</v>
      </c>
      <c r="D3681">
        <v>15</v>
      </c>
      <c r="E3681" s="49">
        <v>0</v>
      </c>
    </row>
    <row r="3682" spans="1:5" x14ac:dyDescent="0.2">
      <c r="A3682" t="s">
        <v>4045</v>
      </c>
      <c r="B3682">
        <v>1836</v>
      </c>
      <c r="C3682">
        <v>870</v>
      </c>
      <c r="D3682">
        <v>964</v>
      </c>
      <c r="E3682" s="49">
        <v>2</v>
      </c>
    </row>
    <row r="3683" spans="1:5" x14ac:dyDescent="0.2">
      <c r="A3683" t="s">
        <v>4046</v>
      </c>
      <c r="B3683">
        <v>1517</v>
      </c>
      <c r="C3683">
        <v>760</v>
      </c>
      <c r="D3683">
        <v>757</v>
      </c>
      <c r="E3683" s="49">
        <v>0</v>
      </c>
    </row>
    <row r="3684" spans="1:5" x14ac:dyDescent="0.2">
      <c r="A3684" t="s">
        <v>4047</v>
      </c>
      <c r="B3684">
        <v>1607</v>
      </c>
      <c r="C3684">
        <v>793</v>
      </c>
      <c r="D3684">
        <v>812</v>
      </c>
      <c r="E3684" s="49">
        <v>2</v>
      </c>
    </row>
    <row r="3685" spans="1:5" x14ac:dyDescent="0.2">
      <c r="A3685" t="s">
        <v>4048</v>
      </c>
      <c r="B3685">
        <v>139</v>
      </c>
      <c r="C3685">
        <v>53</v>
      </c>
      <c r="D3685">
        <v>86</v>
      </c>
      <c r="E3685" s="49">
        <v>0</v>
      </c>
    </row>
    <row r="3686" spans="1:5" x14ac:dyDescent="0.2">
      <c r="A3686" t="s">
        <v>4049</v>
      </c>
      <c r="B3686">
        <v>115</v>
      </c>
      <c r="C3686">
        <v>30</v>
      </c>
      <c r="D3686">
        <v>85</v>
      </c>
      <c r="E3686" s="49">
        <v>0</v>
      </c>
    </row>
    <row r="3687" spans="1:5" x14ac:dyDescent="0.2">
      <c r="A3687" t="s">
        <v>4050</v>
      </c>
      <c r="B3687">
        <v>1607</v>
      </c>
      <c r="C3687">
        <v>793</v>
      </c>
      <c r="D3687">
        <v>812</v>
      </c>
      <c r="E3687" s="49">
        <v>2</v>
      </c>
    </row>
    <row r="3688" spans="1:5" x14ac:dyDescent="0.2">
      <c r="A3688" t="s">
        <v>4103</v>
      </c>
      <c r="B3688">
        <v>251</v>
      </c>
      <c r="C3688">
        <v>83</v>
      </c>
      <c r="D3688">
        <v>168</v>
      </c>
      <c r="E3688" s="49">
        <v>0</v>
      </c>
    </row>
    <row r="3689" spans="1:5" x14ac:dyDescent="0.2">
      <c r="A3689" t="s">
        <v>4051</v>
      </c>
      <c r="B3689">
        <v>72</v>
      </c>
      <c r="C3689">
        <v>26</v>
      </c>
      <c r="D3689">
        <v>44</v>
      </c>
      <c r="E3689" s="49">
        <v>2</v>
      </c>
    </row>
    <row r="3690" spans="1:5" x14ac:dyDescent="0.2">
      <c r="A3690" t="s">
        <v>4104</v>
      </c>
      <c r="B3690">
        <v>2</v>
      </c>
      <c r="C3690">
        <v>1</v>
      </c>
      <c r="D3690">
        <v>1</v>
      </c>
      <c r="E3690" s="49">
        <v>0</v>
      </c>
    </row>
    <row r="3691" spans="1:5" x14ac:dyDescent="0.2">
      <c r="A3691" t="s">
        <v>4052</v>
      </c>
      <c r="B3691">
        <v>16</v>
      </c>
      <c r="C3691">
        <v>11</v>
      </c>
      <c r="D3691">
        <v>5</v>
      </c>
      <c r="E3691" s="49">
        <v>0</v>
      </c>
    </row>
    <row r="3692" spans="1:5" x14ac:dyDescent="0.2">
      <c r="A3692" t="s">
        <v>4053</v>
      </c>
      <c r="B3692">
        <v>1</v>
      </c>
      <c r="C3692">
        <v>1</v>
      </c>
      <c r="D3692">
        <v>0</v>
      </c>
      <c r="E3692" s="49">
        <v>0</v>
      </c>
    </row>
    <row r="3693" spans="1:5" x14ac:dyDescent="0.2">
      <c r="A3693" t="s">
        <v>4054</v>
      </c>
      <c r="B3693">
        <v>3</v>
      </c>
      <c r="C3693">
        <v>2</v>
      </c>
      <c r="D3693">
        <v>1</v>
      </c>
      <c r="E3693" s="49">
        <v>0</v>
      </c>
    </row>
    <row r="3694" spans="1:5" x14ac:dyDescent="0.2">
      <c r="A3694" t="s">
        <v>4055</v>
      </c>
      <c r="B3694">
        <v>13</v>
      </c>
      <c r="C3694">
        <v>9</v>
      </c>
      <c r="D3694">
        <v>4</v>
      </c>
      <c r="E3694" s="49">
        <v>0</v>
      </c>
    </row>
    <row r="3695" spans="1:5" x14ac:dyDescent="0.2">
      <c r="A3695" t="s">
        <v>4056</v>
      </c>
      <c r="B3695">
        <v>3</v>
      </c>
      <c r="C3695">
        <v>2</v>
      </c>
      <c r="D3695">
        <v>1</v>
      </c>
      <c r="E3695" s="49">
        <v>0</v>
      </c>
    </row>
    <row r="3696" spans="1:5" x14ac:dyDescent="0.2">
      <c r="A3696" t="s">
        <v>4105</v>
      </c>
      <c r="B3696">
        <v>13</v>
      </c>
      <c r="C3696">
        <v>9</v>
      </c>
      <c r="D3696">
        <v>4</v>
      </c>
      <c r="E3696" s="49">
        <v>0</v>
      </c>
    </row>
    <row r="3697" spans="1:5" x14ac:dyDescent="0.2">
      <c r="A3697" t="s">
        <v>4106</v>
      </c>
      <c r="B3697">
        <v>4</v>
      </c>
      <c r="C3697">
        <v>1</v>
      </c>
      <c r="D3697">
        <v>3</v>
      </c>
      <c r="E3697" s="49">
        <v>0</v>
      </c>
    </row>
    <row r="3698" spans="1:5" x14ac:dyDescent="0.2">
      <c r="A3698" t="s">
        <v>4107</v>
      </c>
      <c r="B3698">
        <v>4</v>
      </c>
      <c r="C3698">
        <v>1</v>
      </c>
      <c r="D3698">
        <v>3</v>
      </c>
      <c r="E3698" s="49">
        <v>0</v>
      </c>
    </row>
    <row r="3699" spans="1:5" x14ac:dyDescent="0.2">
      <c r="A3699" t="s">
        <v>4108</v>
      </c>
      <c r="B3699">
        <v>4</v>
      </c>
      <c r="C3699">
        <v>1</v>
      </c>
      <c r="D3699">
        <v>3</v>
      </c>
      <c r="E3699" s="49">
        <v>0</v>
      </c>
    </row>
    <row r="3700" spans="1:5" x14ac:dyDescent="0.2">
      <c r="A3700" t="s">
        <v>4109</v>
      </c>
      <c r="B3700">
        <v>4</v>
      </c>
      <c r="C3700">
        <v>1</v>
      </c>
      <c r="D3700">
        <v>3</v>
      </c>
      <c r="E3700" s="49">
        <v>0</v>
      </c>
    </row>
    <row r="3701" spans="1:5" x14ac:dyDescent="0.2">
      <c r="A3701" t="s">
        <v>4110</v>
      </c>
      <c r="B3701">
        <v>4</v>
      </c>
      <c r="C3701">
        <v>1</v>
      </c>
      <c r="D3701">
        <v>3</v>
      </c>
      <c r="E3701" s="49">
        <v>0</v>
      </c>
    </row>
    <row r="3702" spans="1:5" x14ac:dyDescent="0.2">
      <c r="A3702" t="s">
        <v>4057</v>
      </c>
      <c r="B3702">
        <v>94</v>
      </c>
      <c r="C3702">
        <v>49</v>
      </c>
      <c r="D3702">
        <v>44</v>
      </c>
      <c r="E3702" s="49">
        <v>1</v>
      </c>
    </row>
    <row r="3703" spans="1:5" x14ac:dyDescent="0.2">
      <c r="A3703" t="s">
        <v>4058</v>
      </c>
      <c r="B3703">
        <v>72</v>
      </c>
      <c r="C3703">
        <v>44</v>
      </c>
      <c r="D3703">
        <v>28</v>
      </c>
      <c r="E3703" s="49">
        <v>0</v>
      </c>
    </row>
    <row r="3704" spans="1:5" x14ac:dyDescent="0.2">
      <c r="A3704" t="s">
        <v>4059</v>
      </c>
      <c r="B3704">
        <v>82</v>
      </c>
      <c r="C3704">
        <v>47</v>
      </c>
      <c r="D3704">
        <v>34</v>
      </c>
      <c r="E3704" s="49">
        <v>1</v>
      </c>
    </row>
    <row r="3705" spans="1:5" x14ac:dyDescent="0.2">
      <c r="A3705" t="s">
        <v>4060</v>
      </c>
      <c r="B3705">
        <v>4</v>
      </c>
      <c r="C3705">
        <v>2</v>
      </c>
      <c r="D3705">
        <v>2</v>
      </c>
      <c r="E3705" s="49">
        <v>0</v>
      </c>
    </row>
    <row r="3706" spans="1:5" x14ac:dyDescent="0.2">
      <c r="A3706" t="s">
        <v>4061</v>
      </c>
      <c r="B3706">
        <v>9</v>
      </c>
      <c r="C3706">
        <v>0</v>
      </c>
      <c r="D3706">
        <v>9</v>
      </c>
      <c r="E3706" s="49">
        <v>0</v>
      </c>
    </row>
    <row r="3707" spans="1:5" x14ac:dyDescent="0.2">
      <c r="A3707" t="s">
        <v>4062</v>
      </c>
      <c r="B3707">
        <v>82</v>
      </c>
      <c r="C3707">
        <v>47</v>
      </c>
      <c r="D3707">
        <v>34</v>
      </c>
      <c r="E3707" s="49">
        <v>1</v>
      </c>
    </row>
    <row r="3708" spans="1:5" x14ac:dyDescent="0.2">
      <c r="A3708" t="s">
        <v>4111</v>
      </c>
      <c r="B3708">
        <v>13</v>
      </c>
      <c r="C3708">
        <v>2</v>
      </c>
      <c r="D3708">
        <v>11</v>
      </c>
      <c r="E3708" s="49">
        <v>0</v>
      </c>
    </row>
    <row r="3709" spans="1:5" x14ac:dyDescent="0.2">
      <c r="A3709" t="s">
        <v>4063</v>
      </c>
      <c r="B3709">
        <v>6</v>
      </c>
      <c r="C3709">
        <v>2</v>
      </c>
      <c r="D3709">
        <v>3</v>
      </c>
      <c r="E3709" s="49">
        <v>1</v>
      </c>
    </row>
    <row r="3710" spans="1:5" x14ac:dyDescent="0.2">
      <c r="A3710" t="s">
        <v>4064</v>
      </c>
      <c r="B3710">
        <v>15</v>
      </c>
      <c r="C3710">
        <v>9</v>
      </c>
      <c r="D3710">
        <v>6</v>
      </c>
      <c r="E3710" s="49">
        <v>0</v>
      </c>
    </row>
    <row r="3711" spans="1:5" x14ac:dyDescent="0.2">
      <c r="A3711" t="s">
        <v>4065</v>
      </c>
      <c r="B3711">
        <v>6</v>
      </c>
      <c r="C3711">
        <v>4</v>
      </c>
      <c r="D3711">
        <v>2</v>
      </c>
      <c r="E3711" s="49">
        <v>0</v>
      </c>
    </row>
    <row r="3712" spans="1:5" x14ac:dyDescent="0.2">
      <c r="A3712" t="s">
        <v>4066</v>
      </c>
      <c r="B3712">
        <v>6</v>
      </c>
      <c r="C3712">
        <v>4</v>
      </c>
      <c r="D3712">
        <v>2</v>
      </c>
      <c r="E3712" s="49">
        <v>0</v>
      </c>
    </row>
    <row r="3713" spans="1:5" x14ac:dyDescent="0.2">
      <c r="A3713" t="s">
        <v>4067</v>
      </c>
      <c r="B3713">
        <v>9</v>
      </c>
      <c r="C3713">
        <v>5</v>
      </c>
      <c r="D3713">
        <v>4</v>
      </c>
      <c r="E3713" s="49">
        <v>0</v>
      </c>
    </row>
    <row r="3714" spans="1:5" x14ac:dyDescent="0.2">
      <c r="A3714" t="s">
        <v>4068</v>
      </c>
      <c r="B3714">
        <v>6</v>
      </c>
      <c r="C3714">
        <v>4</v>
      </c>
      <c r="D3714">
        <v>2</v>
      </c>
      <c r="E3714" s="49">
        <v>0</v>
      </c>
    </row>
    <row r="3715" spans="1:5" x14ac:dyDescent="0.2">
      <c r="A3715" t="s">
        <v>4112</v>
      </c>
      <c r="B3715">
        <v>9</v>
      </c>
      <c r="C3715">
        <v>5</v>
      </c>
      <c r="D3715">
        <v>4</v>
      </c>
      <c r="E3715" s="49">
        <v>0</v>
      </c>
    </row>
    <row r="3716" spans="1:5" x14ac:dyDescent="0.2">
      <c r="A3716" t="s">
        <v>4146</v>
      </c>
      <c r="B3716">
        <v>38</v>
      </c>
      <c r="C3716">
        <v>25</v>
      </c>
      <c r="D3716">
        <v>13</v>
      </c>
    </row>
    <row r="3717" spans="1:5" x14ac:dyDescent="0.2">
      <c r="A3717" t="s">
        <v>4147</v>
      </c>
      <c r="B3717">
        <v>38</v>
      </c>
      <c r="C3717">
        <v>25</v>
      </c>
      <c r="D3717">
        <v>13</v>
      </c>
    </row>
    <row r="3718" spans="1:5" x14ac:dyDescent="0.2">
      <c r="A3718" t="s">
        <v>4148</v>
      </c>
      <c r="B3718">
        <v>38</v>
      </c>
      <c r="C3718">
        <v>25</v>
      </c>
      <c r="D3718">
        <v>13</v>
      </c>
    </row>
    <row r="3719" spans="1:5" x14ac:dyDescent="0.2">
      <c r="A3719" t="s">
        <v>4149</v>
      </c>
      <c r="B3719">
        <v>13</v>
      </c>
      <c r="C3719">
        <v>6</v>
      </c>
      <c r="D3719">
        <v>7</v>
      </c>
    </row>
    <row r="3720" spans="1:5" x14ac:dyDescent="0.2">
      <c r="A3720" t="s">
        <v>4150</v>
      </c>
      <c r="B3720">
        <v>13</v>
      </c>
      <c r="C3720">
        <v>6</v>
      </c>
      <c r="D3720">
        <v>7</v>
      </c>
    </row>
    <row r="3721" spans="1:5" x14ac:dyDescent="0.2">
      <c r="A3721" t="s">
        <v>4151</v>
      </c>
      <c r="B3721">
        <v>13</v>
      </c>
      <c r="C3721">
        <v>6</v>
      </c>
      <c r="D3721">
        <v>7</v>
      </c>
    </row>
    <row r="3722" spans="1:5" x14ac:dyDescent="0.2">
      <c r="A3722" t="s">
        <v>4152</v>
      </c>
      <c r="B3722">
        <v>1</v>
      </c>
      <c r="C3722">
        <v>0</v>
      </c>
      <c r="D3722">
        <v>1</v>
      </c>
    </row>
    <row r="3723" spans="1:5" x14ac:dyDescent="0.2">
      <c r="A3723" t="s">
        <v>4153</v>
      </c>
      <c r="B3723">
        <v>236</v>
      </c>
      <c r="C3723">
        <v>111</v>
      </c>
      <c r="D3723">
        <v>125</v>
      </c>
    </row>
    <row r="3724" spans="1:5" x14ac:dyDescent="0.2">
      <c r="A3724" t="s">
        <v>4154</v>
      </c>
      <c r="B3724">
        <v>186</v>
      </c>
      <c r="C3724">
        <v>91</v>
      </c>
      <c r="D3724">
        <v>95</v>
      </c>
    </row>
    <row r="3725" spans="1:5" x14ac:dyDescent="0.2">
      <c r="A3725" t="s">
        <v>4155</v>
      </c>
      <c r="B3725">
        <v>199</v>
      </c>
      <c r="C3725">
        <v>95</v>
      </c>
      <c r="D3725">
        <v>104</v>
      </c>
    </row>
    <row r="3726" spans="1:5" x14ac:dyDescent="0.2">
      <c r="A3726" t="s">
        <v>4156</v>
      </c>
      <c r="B3726">
        <v>19</v>
      </c>
      <c r="C3726">
        <v>8</v>
      </c>
      <c r="D3726">
        <v>11</v>
      </c>
    </row>
    <row r="3727" spans="1:5" x14ac:dyDescent="0.2">
      <c r="A3727" t="s">
        <v>4157</v>
      </c>
      <c r="B3727">
        <v>18</v>
      </c>
      <c r="C3727">
        <v>8</v>
      </c>
      <c r="D3727">
        <v>10</v>
      </c>
    </row>
    <row r="3728" spans="1:5" x14ac:dyDescent="0.2">
      <c r="A3728" t="s">
        <v>4158</v>
      </c>
      <c r="B3728">
        <v>199</v>
      </c>
      <c r="C3728">
        <v>95</v>
      </c>
      <c r="D3728">
        <v>104</v>
      </c>
    </row>
    <row r="3729" spans="1:4" x14ac:dyDescent="0.2">
      <c r="A3729" t="s">
        <v>4159</v>
      </c>
      <c r="B3729">
        <v>37</v>
      </c>
      <c r="C3729">
        <v>16</v>
      </c>
      <c r="D3729">
        <v>21</v>
      </c>
    </row>
    <row r="3730" spans="1:4" x14ac:dyDescent="0.2">
      <c r="A3730" t="s">
        <v>4160</v>
      </c>
      <c r="B3730">
        <v>12</v>
      </c>
      <c r="C3730">
        <v>4</v>
      </c>
      <c r="D3730">
        <v>8</v>
      </c>
    </row>
    <row r="3731" spans="1:4" x14ac:dyDescent="0.2">
      <c r="A3731" t="s">
        <v>4161</v>
      </c>
      <c r="B3731">
        <v>1</v>
      </c>
      <c r="C3731">
        <v>0</v>
      </c>
      <c r="D3731">
        <v>1</v>
      </c>
    </row>
    <row r="3732" spans="1:4" x14ac:dyDescent="0.2">
      <c r="A3732" t="s">
        <v>4162</v>
      </c>
      <c r="B3732">
        <v>64</v>
      </c>
      <c r="C3732">
        <v>31</v>
      </c>
      <c r="D3732">
        <v>33</v>
      </c>
    </row>
    <row r="3733" spans="1:4" x14ac:dyDescent="0.2">
      <c r="A3733" t="s">
        <v>4163</v>
      </c>
      <c r="B3733">
        <v>48</v>
      </c>
      <c r="C3733">
        <v>25</v>
      </c>
      <c r="D3733">
        <v>23</v>
      </c>
    </row>
    <row r="3734" spans="1:4" x14ac:dyDescent="0.2">
      <c r="A3734" t="s">
        <v>4164</v>
      </c>
      <c r="B3734">
        <v>50</v>
      </c>
      <c r="C3734">
        <v>26</v>
      </c>
      <c r="D3734">
        <v>24</v>
      </c>
    </row>
    <row r="3735" spans="1:4" x14ac:dyDescent="0.2">
      <c r="A3735" t="s">
        <v>4165</v>
      </c>
      <c r="B3735">
        <v>14</v>
      </c>
      <c r="C3735">
        <v>5</v>
      </c>
      <c r="D3735">
        <v>9</v>
      </c>
    </row>
    <row r="3736" spans="1:4" x14ac:dyDescent="0.2">
      <c r="A3736" t="s">
        <v>4166</v>
      </c>
      <c r="B3736">
        <v>50</v>
      </c>
      <c r="C3736">
        <v>26</v>
      </c>
      <c r="D3736">
        <v>24</v>
      </c>
    </row>
    <row r="3737" spans="1:4" x14ac:dyDescent="0.2">
      <c r="A3737" t="s">
        <v>4167</v>
      </c>
      <c r="B3737">
        <v>14</v>
      </c>
      <c r="C3737">
        <v>5</v>
      </c>
      <c r="D3737">
        <v>9</v>
      </c>
    </row>
    <row r="3738" spans="1:4" x14ac:dyDescent="0.2">
      <c r="A3738" t="s">
        <v>4168</v>
      </c>
      <c r="B3738">
        <v>1</v>
      </c>
      <c r="C3738">
        <v>1</v>
      </c>
      <c r="D3738">
        <v>0</v>
      </c>
    </row>
    <row r="3739" spans="1:4" x14ac:dyDescent="0.2">
      <c r="A3739" t="s">
        <v>4169</v>
      </c>
      <c r="B3739">
        <v>9</v>
      </c>
      <c r="C3739">
        <v>3</v>
      </c>
      <c r="D3739">
        <v>6</v>
      </c>
    </row>
    <row r="3740" spans="1:4" x14ac:dyDescent="0.2">
      <c r="A3740" t="s">
        <v>4170</v>
      </c>
      <c r="B3740">
        <v>932</v>
      </c>
      <c r="C3740">
        <v>390</v>
      </c>
      <c r="D3740">
        <v>542</v>
      </c>
    </row>
    <row r="3741" spans="1:4" x14ac:dyDescent="0.2">
      <c r="A3741" t="s">
        <v>4171</v>
      </c>
      <c r="B3741">
        <v>728</v>
      </c>
      <c r="C3741">
        <v>339</v>
      </c>
      <c r="D3741">
        <v>389</v>
      </c>
    </row>
    <row r="3742" spans="1:4" x14ac:dyDescent="0.2">
      <c r="A3742" t="s">
        <v>4172</v>
      </c>
      <c r="B3742">
        <v>774</v>
      </c>
      <c r="C3742">
        <v>351</v>
      </c>
      <c r="D3742">
        <v>423</v>
      </c>
    </row>
    <row r="3743" spans="1:4" x14ac:dyDescent="0.2">
      <c r="A3743" t="s">
        <v>4173</v>
      </c>
      <c r="B3743">
        <v>67</v>
      </c>
      <c r="C3743">
        <v>25</v>
      </c>
      <c r="D3743">
        <v>42</v>
      </c>
    </row>
    <row r="3744" spans="1:4" x14ac:dyDescent="0.2">
      <c r="A3744" t="s">
        <v>4174</v>
      </c>
      <c r="B3744">
        <v>97</v>
      </c>
      <c r="C3744">
        <v>17</v>
      </c>
      <c r="D3744">
        <v>80</v>
      </c>
    </row>
    <row r="3745" spans="1:4" x14ac:dyDescent="0.2">
      <c r="A3745" t="s">
        <v>4175</v>
      </c>
      <c r="B3745">
        <v>774</v>
      </c>
      <c r="C3745">
        <v>351</v>
      </c>
      <c r="D3745">
        <v>423</v>
      </c>
    </row>
    <row r="3746" spans="1:4" x14ac:dyDescent="0.2">
      <c r="A3746" t="s">
        <v>4176</v>
      </c>
      <c r="B3746">
        <v>163</v>
      </c>
      <c r="C3746">
        <v>42</v>
      </c>
      <c r="D3746">
        <v>121</v>
      </c>
    </row>
    <row r="3747" spans="1:4" x14ac:dyDescent="0.2">
      <c r="A3747" t="s">
        <v>4177</v>
      </c>
      <c r="B3747">
        <v>37</v>
      </c>
      <c r="C3747">
        <v>9</v>
      </c>
      <c r="D3747">
        <v>28</v>
      </c>
    </row>
    <row r="3748" spans="1:4" x14ac:dyDescent="0.2">
      <c r="A3748" t="s">
        <v>4178</v>
      </c>
      <c r="B3748">
        <v>4</v>
      </c>
      <c r="C3748">
        <v>2</v>
      </c>
      <c r="D3748">
        <v>2</v>
      </c>
    </row>
    <row r="3749" spans="1:4" x14ac:dyDescent="0.2">
      <c r="A3749" t="s">
        <v>4179</v>
      </c>
      <c r="B3749">
        <v>260</v>
      </c>
      <c r="C3749">
        <v>100</v>
      </c>
      <c r="D3749">
        <v>160</v>
      </c>
    </row>
    <row r="3750" spans="1:4" x14ac:dyDescent="0.2">
      <c r="A3750" t="s">
        <v>4180</v>
      </c>
      <c r="B3750">
        <v>194</v>
      </c>
      <c r="C3750">
        <v>86</v>
      </c>
      <c r="D3750">
        <v>108</v>
      </c>
    </row>
    <row r="3751" spans="1:4" x14ac:dyDescent="0.2">
      <c r="A3751" t="s">
        <v>4181</v>
      </c>
      <c r="B3751">
        <v>214</v>
      </c>
      <c r="C3751">
        <v>90</v>
      </c>
      <c r="D3751">
        <v>124</v>
      </c>
    </row>
    <row r="3752" spans="1:4" x14ac:dyDescent="0.2">
      <c r="A3752" t="s">
        <v>4182</v>
      </c>
      <c r="B3752">
        <v>16</v>
      </c>
      <c r="C3752">
        <v>6</v>
      </c>
      <c r="D3752">
        <v>10</v>
      </c>
    </row>
    <row r="3753" spans="1:4" x14ac:dyDescent="0.2">
      <c r="A3753" t="s">
        <v>4183</v>
      </c>
      <c r="B3753">
        <v>30</v>
      </c>
      <c r="C3753">
        <v>4</v>
      </c>
      <c r="D3753">
        <v>26</v>
      </c>
    </row>
    <row r="3754" spans="1:4" x14ac:dyDescent="0.2">
      <c r="A3754" t="s">
        <v>4184</v>
      </c>
      <c r="B3754">
        <v>214</v>
      </c>
      <c r="C3754">
        <v>90</v>
      </c>
      <c r="D3754">
        <v>124</v>
      </c>
    </row>
    <row r="3755" spans="1:4" x14ac:dyDescent="0.2">
      <c r="A3755" t="s">
        <v>4185</v>
      </c>
      <c r="B3755">
        <v>46</v>
      </c>
      <c r="C3755">
        <v>10</v>
      </c>
      <c r="D3755">
        <v>36</v>
      </c>
    </row>
    <row r="3756" spans="1:4" x14ac:dyDescent="0.2">
      <c r="A3756" t="s">
        <v>4186</v>
      </c>
      <c r="B3756">
        <v>16</v>
      </c>
      <c r="C3756">
        <v>2</v>
      </c>
      <c r="D3756">
        <v>14</v>
      </c>
    </row>
    <row r="3757" spans="1:4" x14ac:dyDescent="0.2">
      <c r="A3757" t="s">
        <v>4187</v>
      </c>
      <c r="B3757">
        <v>13</v>
      </c>
      <c r="C3757">
        <v>6</v>
      </c>
      <c r="D3757">
        <v>7</v>
      </c>
    </row>
    <row r="3758" spans="1:4" x14ac:dyDescent="0.2">
      <c r="A3758" t="s">
        <v>4188</v>
      </c>
      <c r="B3758">
        <v>966</v>
      </c>
      <c r="C3758">
        <v>456</v>
      </c>
      <c r="D3758">
        <v>510</v>
      </c>
    </row>
    <row r="3759" spans="1:4" x14ac:dyDescent="0.2">
      <c r="A3759" t="s">
        <v>4189</v>
      </c>
      <c r="B3759">
        <v>808</v>
      </c>
      <c r="C3759">
        <v>399</v>
      </c>
      <c r="D3759">
        <v>409</v>
      </c>
    </row>
    <row r="3760" spans="1:4" x14ac:dyDescent="0.2">
      <c r="A3760" t="s">
        <v>4190</v>
      </c>
      <c r="B3760">
        <v>837</v>
      </c>
      <c r="C3760">
        <v>408</v>
      </c>
      <c r="D3760">
        <v>429</v>
      </c>
    </row>
    <row r="3761" spans="1:4" x14ac:dyDescent="0.2">
      <c r="A3761" t="s">
        <v>4191</v>
      </c>
      <c r="B3761">
        <v>91</v>
      </c>
      <c r="C3761">
        <v>39</v>
      </c>
      <c r="D3761">
        <v>52</v>
      </c>
    </row>
    <row r="3762" spans="1:4" x14ac:dyDescent="0.2">
      <c r="A3762" t="s">
        <v>4192</v>
      </c>
      <c r="B3762">
        <v>46</v>
      </c>
      <c r="C3762">
        <v>12</v>
      </c>
      <c r="D3762">
        <v>34</v>
      </c>
    </row>
    <row r="3763" spans="1:4" x14ac:dyDescent="0.2">
      <c r="A3763" t="s">
        <v>4193</v>
      </c>
      <c r="B3763">
        <v>837</v>
      </c>
      <c r="C3763">
        <v>408</v>
      </c>
      <c r="D3763">
        <v>429</v>
      </c>
    </row>
    <row r="3764" spans="1:4" x14ac:dyDescent="0.2">
      <c r="A3764" t="s">
        <v>4194</v>
      </c>
      <c r="B3764">
        <v>137</v>
      </c>
      <c r="C3764">
        <v>51</v>
      </c>
      <c r="D3764">
        <v>86</v>
      </c>
    </row>
    <row r="3765" spans="1:4" x14ac:dyDescent="0.2">
      <c r="A3765" t="s">
        <v>4195</v>
      </c>
      <c r="B3765">
        <v>23</v>
      </c>
      <c r="C3765">
        <v>8</v>
      </c>
      <c r="D3765">
        <v>15</v>
      </c>
    </row>
    <row r="3766" spans="1:4" x14ac:dyDescent="0.2">
      <c r="A3766" t="s">
        <v>4196</v>
      </c>
      <c r="B3766">
        <v>10</v>
      </c>
      <c r="C3766">
        <v>5</v>
      </c>
      <c r="D3766">
        <v>5</v>
      </c>
    </row>
    <row r="3767" spans="1:4" x14ac:dyDescent="0.2">
      <c r="A3767" t="s">
        <v>4197</v>
      </c>
      <c r="B3767">
        <v>222</v>
      </c>
      <c r="C3767">
        <v>120</v>
      </c>
      <c r="D3767">
        <v>102</v>
      </c>
    </row>
    <row r="3768" spans="1:4" x14ac:dyDescent="0.2">
      <c r="A3768" t="s">
        <v>4198</v>
      </c>
      <c r="B3768">
        <v>141</v>
      </c>
      <c r="C3768">
        <v>82</v>
      </c>
      <c r="D3768">
        <v>59</v>
      </c>
    </row>
    <row r="3769" spans="1:4" x14ac:dyDescent="0.2">
      <c r="A3769" t="s">
        <v>4199</v>
      </c>
      <c r="B3769">
        <v>159</v>
      </c>
      <c r="C3769">
        <v>92</v>
      </c>
      <c r="D3769">
        <v>67</v>
      </c>
    </row>
    <row r="3770" spans="1:4" x14ac:dyDescent="0.2">
      <c r="A3770" t="s">
        <v>4200</v>
      </c>
      <c r="B3770">
        <v>11</v>
      </c>
      <c r="C3770">
        <v>5</v>
      </c>
      <c r="D3770">
        <v>6</v>
      </c>
    </row>
    <row r="3771" spans="1:4" x14ac:dyDescent="0.2">
      <c r="A3771" t="s">
        <v>4201</v>
      </c>
      <c r="B3771">
        <v>56</v>
      </c>
      <c r="C3771">
        <v>25</v>
      </c>
      <c r="D3771">
        <v>31</v>
      </c>
    </row>
    <row r="3772" spans="1:4" x14ac:dyDescent="0.2">
      <c r="A3772" t="s">
        <v>4202</v>
      </c>
      <c r="B3772">
        <v>159</v>
      </c>
      <c r="C3772">
        <v>92</v>
      </c>
      <c r="D3772">
        <v>67</v>
      </c>
    </row>
    <row r="3773" spans="1:4" x14ac:dyDescent="0.2">
      <c r="A3773" t="s">
        <v>4203</v>
      </c>
      <c r="B3773">
        <v>65</v>
      </c>
      <c r="C3773">
        <v>29</v>
      </c>
      <c r="D3773">
        <v>36</v>
      </c>
    </row>
    <row r="3774" spans="1:4" x14ac:dyDescent="0.2">
      <c r="A3774" t="s">
        <v>4204</v>
      </c>
      <c r="B3774">
        <v>8</v>
      </c>
      <c r="C3774">
        <v>5</v>
      </c>
      <c r="D3774">
        <v>3</v>
      </c>
    </row>
    <row r="3775" spans="1:4" x14ac:dyDescent="0.2">
      <c r="A3775" t="s">
        <v>4205</v>
      </c>
      <c r="B3775">
        <v>8</v>
      </c>
      <c r="C3775">
        <v>4</v>
      </c>
      <c r="D3775">
        <v>4</v>
      </c>
    </row>
    <row r="3776" spans="1:4" x14ac:dyDescent="0.2">
      <c r="A3776" t="s">
        <v>4206</v>
      </c>
      <c r="B3776">
        <v>459</v>
      </c>
      <c r="C3776">
        <v>224</v>
      </c>
      <c r="D3776">
        <v>235</v>
      </c>
    </row>
    <row r="3777" spans="1:4" x14ac:dyDescent="0.2">
      <c r="A3777" t="s">
        <v>4207</v>
      </c>
      <c r="B3777">
        <v>393</v>
      </c>
      <c r="C3777">
        <v>202</v>
      </c>
      <c r="D3777">
        <v>191</v>
      </c>
    </row>
    <row r="3778" spans="1:4" x14ac:dyDescent="0.2">
      <c r="A3778" t="s">
        <v>4208</v>
      </c>
      <c r="B3778">
        <v>419</v>
      </c>
      <c r="C3778">
        <v>215</v>
      </c>
      <c r="D3778">
        <v>204</v>
      </c>
    </row>
    <row r="3779" spans="1:4" x14ac:dyDescent="0.2">
      <c r="A3779" t="s">
        <v>4209</v>
      </c>
      <c r="B3779">
        <v>15</v>
      </c>
      <c r="C3779">
        <v>6</v>
      </c>
      <c r="D3779">
        <v>9</v>
      </c>
    </row>
    <row r="3780" spans="1:4" x14ac:dyDescent="0.2">
      <c r="A3780" t="s">
        <v>4210</v>
      </c>
      <c r="B3780">
        <v>28</v>
      </c>
      <c r="C3780">
        <v>4</v>
      </c>
      <c r="D3780">
        <v>24</v>
      </c>
    </row>
    <row r="3781" spans="1:4" x14ac:dyDescent="0.2">
      <c r="A3781" t="s">
        <v>4211</v>
      </c>
      <c r="B3781">
        <v>419</v>
      </c>
      <c r="C3781">
        <v>215</v>
      </c>
      <c r="D3781">
        <v>204</v>
      </c>
    </row>
    <row r="3782" spans="1:4" x14ac:dyDescent="0.2">
      <c r="A3782" t="s">
        <v>4212</v>
      </c>
      <c r="B3782">
        <v>43</v>
      </c>
      <c r="C3782">
        <v>10</v>
      </c>
      <c r="D3782">
        <v>33</v>
      </c>
    </row>
    <row r="3783" spans="1:4" x14ac:dyDescent="0.2">
      <c r="A3783" t="s">
        <v>4213</v>
      </c>
      <c r="B3783">
        <v>19</v>
      </c>
      <c r="C3783">
        <v>9</v>
      </c>
      <c r="D3783">
        <v>10</v>
      </c>
    </row>
    <row r="3784" spans="1:4" x14ac:dyDescent="0.2">
      <c r="A3784" t="s">
        <v>4214</v>
      </c>
      <c r="B3784">
        <v>28</v>
      </c>
      <c r="C3784">
        <v>14</v>
      </c>
      <c r="D3784">
        <v>14</v>
      </c>
    </row>
    <row r="3785" spans="1:4" x14ac:dyDescent="0.2">
      <c r="A3785" t="s">
        <v>4215</v>
      </c>
      <c r="B3785">
        <v>987</v>
      </c>
      <c r="C3785">
        <v>475</v>
      </c>
      <c r="D3785">
        <v>512</v>
      </c>
    </row>
    <row r="3786" spans="1:4" x14ac:dyDescent="0.2">
      <c r="A3786" t="s">
        <v>4216</v>
      </c>
      <c r="B3786">
        <v>651</v>
      </c>
      <c r="C3786">
        <v>337</v>
      </c>
      <c r="D3786">
        <v>314</v>
      </c>
    </row>
    <row r="3787" spans="1:4" x14ac:dyDescent="0.2">
      <c r="A3787" t="s">
        <v>4217</v>
      </c>
      <c r="B3787">
        <v>723</v>
      </c>
      <c r="C3787">
        <v>368</v>
      </c>
      <c r="D3787">
        <v>355</v>
      </c>
    </row>
    <row r="3788" spans="1:4" x14ac:dyDescent="0.2">
      <c r="A3788" t="s">
        <v>4218</v>
      </c>
      <c r="B3788">
        <v>121</v>
      </c>
      <c r="C3788">
        <v>55</v>
      </c>
      <c r="D3788">
        <v>66</v>
      </c>
    </row>
    <row r="3789" spans="1:4" x14ac:dyDescent="0.2">
      <c r="A3789" t="s">
        <v>4219</v>
      </c>
      <c r="B3789">
        <v>160</v>
      </c>
      <c r="C3789">
        <v>61</v>
      </c>
      <c r="D3789">
        <v>99</v>
      </c>
    </row>
    <row r="3790" spans="1:4" x14ac:dyDescent="0.2">
      <c r="A3790" t="s">
        <v>4220</v>
      </c>
      <c r="B3790">
        <v>723</v>
      </c>
      <c r="C3790">
        <v>368</v>
      </c>
      <c r="D3790">
        <v>355</v>
      </c>
    </row>
    <row r="3791" spans="1:4" x14ac:dyDescent="0.2">
      <c r="A3791" t="s">
        <v>4221</v>
      </c>
      <c r="B3791">
        <v>276</v>
      </c>
      <c r="C3791">
        <v>112</v>
      </c>
      <c r="D3791">
        <v>164</v>
      </c>
    </row>
    <row r="3792" spans="1:4" x14ac:dyDescent="0.2">
      <c r="A3792" t="s">
        <v>4222</v>
      </c>
      <c r="B3792">
        <v>44</v>
      </c>
      <c r="C3792">
        <v>17</v>
      </c>
      <c r="D3792">
        <v>27</v>
      </c>
    </row>
    <row r="3793" spans="1:4" x14ac:dyDescent="0.2">
      <c r="A3793" t="s">
        <v>4223</v>
      </c>
      <c r="B3793">
        <v>15</v>
      </c>
      <c r="C3793">
        <v>6</v>
      </c>
      <c r="D3793">
        <v>9</v>
      </c>
    </row>
    <row r="3794" spans="1:4" x14ac:dyDescent="0.2">
      <c r="A3794" t="s">
        <v>4224</v>
      </c>
      <c r="B3794">
        <v>369</v>
      </c>
      <c r="C3794">
        <v>179</v>
      </c>
      <c r="D3794">
        <v>190</v>
      </c>
    </row>
    <row r="3795" spans="1:4" x14ac:dyDescent="0.2">
      <c r="A3795" t="s">
        <v>4225</v>
      </c>
      <c r="B3795">
        <v>261</v>
      </c>
      <c r="C3795">
        <v>137</v>
      </c>
      <c r="D3795">
        <v>124</v>
      </c>
    </row>
    <row r="3796" spans="1:4" x14ac:dyDescent="0.2">
      <c r="A3796" t="s">
        <v>4226</v>
      </c>
      <c r="B3796">
        <v>293</v>
      </c>
      <c r="C3796">
        <v>148</v>
      </c>
      <c r="D3796">
        <v>145</v>
      </c>
    </row>
    <row r="3797" spans="1:4" x14ac:dyDescent="0.2">
      <c r="A3797" t="s">
        <v>4227</v>
      </c>
      <c r="B3797">
        <v>31</v>
      </c>
      <c r="C3797">
        <v>21</v>
      </c>
      <c r="D3797">
        <v>10</v>
      </c>
    </row>
    <row r="3798" spans="1:4" x14ac:dyDescent="0.2">
      <c r="A3798" t="s">
        <v>4228</v>
      </c>
      <c r="B3798">
        <v>49</v>
      </c>
      <c r="C3798">
        <v>12</v>
      </c>
      <c r="D3798">
        <v>37</v>
      </c>
    </row>
    <row r="3799" spans="1:4" x14ac:dyDescent="0.2">
      <c r="A3799" t="s">
        <v>4229</v>
      </c>
      <c r="B3799">
        <v>293</v>
      </c>
      <c r="C3799">
        <v>148</v>
      </c>
      <c r="D3799">
        <v>145</v>
      </c>
    </row>
    <row r="3800" spans="1:4" x14ac:dyDescent="0.2">
      <c r="A3800" t="s">
        <v>4230</v>
      </c>
      <c r="B3800">
        <v>80</v>
      </c>
      <c r="C3800">
        <v>33</v>
      </c>
      <c r="D3800">
        <v>47</v>
      </c>
    </row>
    <row r="3801" spans="1:4" x14ac:dyDescent="0.2">
      <c r="A3801" t="s">
        <v>4231</v>
      </c>
      <c r="B3801">
        <v>17</v>
      </c>
      <c r="C3801">
        <v>5</v>
      </c>
      <c r="D3801">
        <v>12</v>
      </c>
    </row>
    <row r="3802" spans="1:4" x14ac:dyDescent="0.2">
      <c r="A3802" t="s">
        <v>4232</v>
      </c>
      <c r="B3802">
        <v>50</v>
      </c>
      <c r="C3802">
        <v>30</v>
      </c>
      <c r="D3802">
        <v>20</v>
      </c>
    </row>
    <row r="3803" spans="1:4" x14ac:dyDescent="0.2">
      <c r="A3803" t="s">
        <v>4233</v>
      </c>
      <c r="B3803">
        <v>50</v>
      </c>
      <c r="C3803">
        <v>30</v>
      </c>
      <c r="D3803">
        <v>20</v>
      </c>
    </row>
    <row r="3804" spans="1:4" x14ac:dyDescent="0.2">
      <c r="A3804" t="s">
        <v>4234</v>
      </c>
      <c r="B3804">
        <v>50</v>
      </c>
      <c r="C3804">
        <v>30</v>
      </c>
      <c r="D3804">
        <v>20</v>
      </c>
    </row>
    <row r="3805" spans="1:4" x14ac:dyDescent="0.2">
      <c r="A3805" t="s">
        <v>4235</v>
      </c>
      <c r="B3805">
        <v>63</v>
      </c>
      <c r="C3805">
        <v>28</v>
      </c>
      <c r="D3805">
        <v>35</v>
      </c>
    </row>
    <row r="3806" spans="1:4" x14ac:dyDescent="0.2">
      <c r="A3806" t="s">
        <v>4236</v>
      </c>
      <c r="B3806">
        <v>3700</v>
      </c>
      <c r="C3806">
        <v>1699</v>
      </c>
      <c r="D3806">
        <v>2001</v>
      </c>
    </row>
    <row r="3807" spans="1:4" x14ac:dyDescent="0.2">
      <c r="A3807" t="s">
        <v>4237</v>
      </c>
      <c r="B3807">
        <v>2834</v>
      </c>
      <c r="C3807">
        <v>1390</v>
      </c>
      <c r="D3807">
        <v>1444</v>
      </c>
    </row>
    <row r="3808" spans="1:4" x14ac:dyDescent="0.2">
      <c r="A3808" t="s">
        <v>4238</v>
      </c>
      <c r="B3808">
        <v>3038</v>
      </c>
      <c r="C3808">
        <v>1464</v>
      </c>
      <c r="D3808">
        <v>1574</v>
      </c>
    </row>
    <row r="3809" spans="1:4" x14ac:dyDescent="0.2">
      <c r="A3809" t="s">
        <v>4239</v>
      </c>
      <c r="B3809">
        <v>375</v>
      </c>
      <c r="C3809">
        <v>167</v>
      </c>
      <c r="D3809">
        <v>208</v>
      </c>
    </row>
    <row r="3810" spans="1:4" x14ac:dyDescent="0.2">
      <c r="A3810" t="s">
        <v>4240</v>
      </c>
      <c r="B3810">
        <v>369</v>
      </c>
      <c r="C3810">
        <v>106</v>
      </c>
      <c r="D3810">
        <v>263</v>
      </c>
    </row>
    <row r="3811" spans="1:4" x14ac:dyDescent="0.2">
      <c r="A3811" t="s">
        <v>4241</v>
      </c>
      <c r="B3811">
        <v>3038</v>
      </c>
      <c r="C3811">
        <v>1464</v>
      </c>
      <c r="D3811">
        <v>1574</v>
      </c>
    </row>
    <row r="3812" spans="1:4" x14ac:dyDescent="0.2">
      <c r="A3812" t="s">
        <v>4242</v>
      </c>
      <c r="B3812">
        <v>729</v>
      </c>
      <c r="C3812">
        <v>268</v>
      </c>
      <c r="D3812">
        <v>461</v>
      </c>
    </row>
    <row r="3813" spans="1:4" x14ac:dyDescent="0.2">
      <c r="A3813" t="s">
        <v>4243</v>
      </c>
      <c r="B3813">
        <v>152</v>
      </c>
      <c r="C3813">
        <v>53</v>
      </c>
      <c r="D3813">
        <v>99</v>
      </c>
    </row>
    <row r="3814" spans="1:4" x14ac:dyDescent="0.2">
      <c r="A3814" t="s">
        <v>4244</v>
      </c>
      <c r="B3814">
        <v>18</v>
      </c>
      <c r="C3814">
        <v>11</v>
      </c>
      <c r="D3814">
        <v>7</v>
      </c>
    </row>
    <row r="3815" spans="1:4" x14ac:dyDescent="0.2">
      <c r="A3815" t="s">
        <v>4245</v>
      </c>
      <c r="B3815">
        <v>11</v>
      </c>
      <c r="C3815">
        <v>6</v>
      </c>
      <c r="D3815">
        <v>5</v>
      </c>
    </row>
    <row r="3816" spans="1:4" x14ac:dyDescent="0.2">
      <c r="A3816" t="s">
        <v>4246</v>
      </c>
      <c r="B3816">
        <v>12</v>
      </c>
      <c r="C3816">
        <v>6</v>
      </c>
      <c r="D3816">
        <v>6</v>
      </c>
    </row>
    <row r="3817" spans="1:4" x14ac:dyDescent="0.2">
      <c r="A3817" t="s">
        <v>4247</v>
      </c>
      <c r="B3817">
        <v>6</v>
      </c>
      <c r="C3817">
        <v>5</v>
      </c>
      <c r="D3817">
        <v>1</v>
      </c>
    </row>
    <row r="3818" spans="1:4" x14ac:dyDescent="0.2">
      <c r="A3818" t="s">
        <v>4248</v>
      </c>
      <c r="B3818">
        <v>12</v>
      </c>
      <c r="C3818">
        <v>6</v>
      </c>
      <c r="D3818">
        <v>6</v>
      </c>
    </row>
    <row r="3819" spans="1:4" x14ac:dyDescent="0.2">
      <c r="A3819" t="s">
        <v>4249</v>
      </c>
      <c r="B3819">
        <v>6</v>
      </c>
      <c r="C3819">
        <v>5</v>
      </c>
      <c r="D3819">
        <v>1</v>
      </c>
    </row>
    <row r="3820" spans="1:4" x14ac:dyDescent="0.2">
      <c r="A3820" t="s">
        <v>4250</v>
      </c>
      <c r="B3820">
        <v>1</v>
      </c>
      <c r="C3820">
        <v>0</v>
      </c>
      <c r="D3820">
        <v>1</v>
      </c>
    </row>
    <row r="3821" spans="1:4" x14ac:dyDescent="0.2">
      <c r="A3821" t="s">
        <v>4251</v>
      </c>
      <c r="B3821">
        <v>4</v>
      </c>
      <c r="C3821">
        <v>1</v>
      </c>
      <c r="D3821">
        <v>3</v>
      </c>
    </row>
    <row r="3822" spans="1:4" x14ac:dyDescent="0.2">
      <c r="A3822" t="s">
        <v>4252</v>
      </c>
      <c r="B3822">
        <v>631</v>
      </c>
      <c r="C3822">
        <v>272</v>
      </c>
      <c r="D3822">
        <v>359</v>
      </c>
    </row>
    <row r="3823" spans="1:4" x14ac:dyDescent="0.2">
      <c r="A3823" t="s">
        <v>4253</v>
      </c>
      <c r="B3823">
        <v>507</v>
      </c>
      <c r="C3823">
        <v>241</v>
      </c>
      <c r="D3823">
        <v>266</v>
      </c>
    </row>
    <row r="3824" spans="1:4" x14ac:dyDescent="0.2">
      <c r="A3824" t="s">
        <v>4254</v>
      </c>
      <c r="B3824">
        <v>531</v>
      </c>
      <c r="C3824">
        <v>248</v>
      </c>
      <c r="D3824">
        <v>283</v>
      </c>
    </row>
    <row r="3825" spans="1:4" x14ac:dyDescent="0.2">
      <c r="A3825" t="s">
        <v>4255</v>
      </c>
      <c r="B3825">
        <v>51</v>
      </c>
      <c r="C3825">
        <v>19</v>
      </c>
      <c r="D3825">
        <v>32</v>
      </c>
    </row>
    <row r="3826" spans="1:4" x14ac:dyDescent="0.2">
      <c r="A3826" t="s">
        <v>4256</v>
      </c>
      <c r="B3826">
        <v>54</v>
      </c>
      <c r="C3826">
        <v>8</v>
      </c>
      <c r="D3826">
        <v>46</v>
      </c>
    </row>
    <row r="3827" spans="1:4" x14ac:dyDescent="0.2">
      <c r="A3827" t="s">
        <v>4257</v>
      </c>
      <c r="B3827">
        <v>531</v>
      </c>
      <c r="C3827">
        <v>248</v>
      </c>
      <c r="D3827">
        <v>283</v>
      </c>
    </row>
    <row r="3828" spans="1:4" x14ac:dyDescent="0.2">
      <c r="A3828" t="s">
        <v>4258</v>
      </c>
      <c r="B3828">
        <v>104</v>
      </c>
      <c r="C3828">
        <v>27</v>
      </c>
      <c r="D3828">
        <v>77</v>
      </c>
    </row>
    <row r="3829" spans="1:4" x14ac:dyDescent="0.2">
      <c r="A3829" t="s">
        <v>4259</v>
      </c>
      <c r="B3829">
        <v>20</v>
      </c>
      <c r="C3829">
        <v>6</v>
      </c>
      <c r="D3829">
        <v>14</v>
      </c>
    </row>
    <row r="3830" spans="1:4" x14ac:dyDescent="0.2">
      <c r="A3830" t="s">
        <v>4260</v>
      </c>
      <c r="B3830">
        <v>2</v>
      </c>
      <c r="C3830">
        <v>2</v>
      </c>
      <c r="D3830">
        <v>0</v>
      </c>
    </row>
    <row r="3831" spans="1:4" x14ac:dyDescent="0.2">
      <c r="A3831" t="s">
        <v>4261</v>
      </c>
      <c r="B3831">
        <v>362</v>
      </c>
      <c r="C3831">
        <v>155</v>
      </c>
      <c r="D3831">
        <v>207</v>
      </c>
    </row>
    <row r="3832" spans="1:4" x14ac:dyDescent="0.2">
      <c r="A3832" t="s">
        <v>4262</v>
      </c>
      <c r="B3832">
        <v>239</v>
      </c>
      <c r="C3832">
        <v>112</v>
      </c>
      <c r="D3832">
        <v>127</v>
      </c>
    </row>
    <row r="3833" spans="1:4" x14ac:dyDescent="0.2">
      <c r="A3833" t="s">
        <v>4263</v>
      </c>
      <c r="B3833">
        <v>259</v>
      </c>
      <c r="C3833">
        <v>121</v>
      </c>
      <c r="D3833">
        <v>138</v>
      </c>
    </row>
    <row r="3834" spans="1:4" x14ac:dyDescent="0.2">
      <c r="A3834" t="s">
        <v>4264</v>
      </c>
      <c r="B3834">
        <v>82</v>
      </c>
      <c r="C3834">
        <v>32</v>
      </c>
      <c r="D3834">
        <v>50</v>
      </c>
    </row>
    <row r="3835" spans="1:4" x14ac:dyDescent="0.2">
      <c r="A3835" t="s">
        <v>4265</v>
      </c>
      <c r="B3835">
        <v>27</v>
      </c>
      <c r="C3835">
        <v>5</v>
      </c>
      <c r="D3835">
        <v>22</v>
      </c>
    </row>
    <row r="3836" spans="1:4" x14ac:dyDescent="0.2">
      <c r="A3836" t="s">
        <v>4266</v>
      </c>
      <c r="B3836">
        <v>259</v>
      </c>
      <c r="C3836">
        <v>121</v>
      </c>
      <c r="D3836">
        <v>138</v>
      </c>
    </row>
    <row r="3837" spans="1:4" x14ac:dyDescent="0.2">
      <c r="A3837" t="s">
        <v>4267</v>
      </c>
      <c r="B3837">
        <v>108</v>
      </c>
      <c r="C3837">
        <v>36</v>
      </c>
      <c r="D3837">
        <v>72</v>
      </c>
    </row>
    <row r="3838" spans="1:4" x14ac:dyDescent="0.2">
      <c r="A3838" t="s">
        <v>4268</v>
      </c>
      <c r="B3838">
        <v>18</v>
      </c>
      <c r="C3838">
        <v>7</v>
      </c>
      <c r="D3838">
        <v>11</v>
      </c>
    </row>
    <row r="3839" spans="1:4" x14ac:dyDescent="0.2">
      <c r="A3839" t="s">
        <v>4269</v>
      </c>
      <c r="B3839">
        <v>2</v>
      </c>
      <c r="C3839">
        <v>1</v>
      </c>
      <c r="D3839">
        <v>1</v>
      </c>
    </row>
    <row r="3840" spans="1:4" x14ac:dyDescent="0.2">
      <c r="A3840" t="s">
        <v>4270</v>
      </c>
      <c r="B3840">
        <v>195</v>
      </c>
      <c r="C3840">
        <v>85</v>
      </c>
      <c r="D3840">
        <v>110</v>
      </c>
    </row>
    <row r="3841" spans="1:4" x14ac:dyDescent="0.2">
      <c r="A3841" t="s">
        <v>4271</v>
      </c>
      <c r="B3841">
        <v>156</v>
      </c>
      <c r="C3841">
        <v>73</v>
      </c>
      <c r="D3841">
        <v>83</v>
      </c>
    </row>
    <row r="3842" spans="1:4" x14ac:dyDescent="0.2">
      <c r="A3842" t="s">
        <v>4272</v>
      </c>
      <c r="B3842">
        <v>170</v>
      </c>
      <c r="C3842">
        <v>78</v>
      </c>
      <c r="D3842">
        <v>92</v>
      </c>
    </row>
    <row r="3843" spans="1:4" x14ac:dyDescent="0.2">
      <c r="A3843" t="s">
        <v>4273</v>
      </c>
      <c r="B3843">
        <v>13</v>
      </c>
      <c r="C3843">
        <v>3</v>
      </c>
      <c r="D3843">
        <v>10</v>
      </c>
    </row>
    <row r="3844" spans="1:4" x14ac:dyDescent="0.2">
      <c r="A3844" t="s">
        <v>4274</v>
      </c>
      <c r="B3844">
        <v>12</v>
      </c>
      <c r="C3844">
        <v>4</v>
      </c>
      <c r="D3844">
        <v>8</v>
      </c>
    </row>
    <row r="3845" spans="1:4" x14ac:dyDescent="0.2">
      <c r="A3845" t="s">
        <v>4275</v>
      </c>
      <c r="B3845">
        <v>170</v>
      </c>
      <c r="C3845">
        <v>78</v>
      </c>
      <c r="D3845">
        <v>92</v>
      </c>
    </row>
    <row r="3846" spans="1:4" x14ac:dyDescent="0.2">
      <c r="A3846" t="s">
        <v>4276</v>
      </c>
      <c r="B3846">
        <v>25</v>
      </c>
      <c r="C3846">
        <v>7</v>
      </c>
      <c r="D3846">
        <v>18</v>
      </c>
    </row>
    <row r="3847" spans="1:4" x14ac:dyDescent="0.2">
      <c r="A3847" t="s">
        <v>4277</v>
      </c>
      <c r="B3847">
        <v>12</v>
      </c>
      <c r="C3847">
        <v>4</v>
      </c>
      <c r="D3847">
        <v>8</v>
      </c>
    </row>
    <row r="3848" spans="1:4" x14ac:dyDescent="0.2">
      <c r="A3848" t="s">
        <v>4278</v>
      </c>
      <c r="B3848">
        <v>27</v>
      </c>
      <c r="C3848">
        <v>12</v>
      </c>
      <c r="D3848">
        <v>15</v>
      </c>
    </row>
    <row r="3849" spans="1:4" x14ac:dyDescent="0.2">
      <c r="A3849" t="s">
        <v>4279</v>
      </c>
      <c r="B3849">
        <v>1828</v>
      </c>
      <c r="C3849">
        <v>857</v>
      </c>
      <c r="D3849">
        <v>971</v>
      </c>
    </row>
    <row r="3850" spans="1:4" x14ac:dyDescent="0.2">
      <c r="A3850" t="s">
        <v>4280</v>
      </c>
      <c r="B3850">
        <v>1505</v>
      </c>
      <c r="C3850">
        <v>743</v>
      </c>
      <c r="D3850">
        <v>762</v>
      </c>
    </row>
    <row r="3851" spans="1:4" x14ac:dyDescent="0.2">
      <c r="A3851" t="s">
        <v>4281</v>
      </c>
      <c r="B3851">
        <v>1593</v>
      </c>
      <c r="C3851">
        <v>776</v>
      </c>
      <c r="D3851">
        <v>817</v>
      </c>
    </row>
    <row r="3852" spans="1:4" x14ac:dyDescent="0.2">
      <c r="A3852" t="s">
        <v>4282</v>
      </c>
      <c r="B3852">
        <v>143</v>
      </c>
      <c r="C3852">
        <v>59</v>
      </c>
      <c r="D3852">
        <v>84</v>
      </c>
    </row>
    <row r="3853" spans="1:4" x14ac:dyDescent="0.2">
      <c r="A3853" t="s">
        <v>4283</v>
      </c>
      <c r="B3853">
        <v>112</v>
      </c>
      <c r="C3853">
        <v>28</v>
      </c>
      <c r="D3853">
        <v>84</v>
      </c>
    </row>
    <row r="3854" spans="1:4" x14ac:dyDescent="0.2">
      <c r="A3854" t="s">
        <v>4284</v>
      </c>
      <c r="B3854">
        <v>1593</v>
      </c>
      <c r="C3854">
        <v>776</v>
      </c>
      <c r="D3854">
        <v>817</v>
      </c>
    </row>
    <row r="3855" spans="1:4" x14ac:dyDescent="0.2">
      <c r="A3855" t="s">
        <v>4285</v>
      </c>
      <c r="B3855">
        <v>253</v>
      </c>
      <c r="C3855">
        <v>87</v>
      </c>
      <c r="D3855">
        <v>166</v>
      </c>
    </row>
    <row r="3856" spans="1:4" x14ac:dyDescent="0.2">
      <c r="A3856" t="s">
        <v>4286</v>
      </c>
      <c r="B3856">
        <v>71</v>
      </c>
      <c r="C3856">
        <v>27</v>
      </c>
      <c r="D3856">
        <v>44</v>
      </c>
    </row>
    <row r="3857" spans="1:4" x14ac:dyDescent="0.2">
      <c r="A3857" t="s">
        <v>4287</v>
      </c>
      <c r="B3857">
        <v>2</v>
      </c>
      <c r="C3857">
        <v>1</v>
      </c>
      <c r="D3857">
        <v>1</v>
      </c>
    </row>
    <row r="3858" spans="1:4" x14ac:dyDescent="0.2">
      <c r="A3858" t="s">
        <v>4288</v>
      </c>
      <c r="B3858">
        <v>15</v>
      </c>
      <c r="C3858">
        <v>11</v>
      </c>
      <c r="D3858">
        <v>4</v>
      </c>
    </row>
    <row r="3859" spans="1:4" x14ac:dyDescent="0.2">
      <c r="A3859" t="s">
        <v>4289</v>
      </c>
      <c r="B3859">
        <v>1</v>
      </c>
      <c r="C3859">
        <v>1</v>
      </c>
      <c r="D3859">
        <v>0</v>
      </c>
    </row>
    <row r="3860" spans="1:4" x14ac:dyDescent="0.2">
      <c r="A3860" t="s">
        <v>4290</v>
      </c>
      <c r="B3860">
        <v>3</v>
      </c>
      <c r="C3860">
        <v>2</v>
      </c>
      <c r="D3860">
        <v>1</v>
      </c>
    </row>
    <row r="3861" spans="1:4" x14ac:dyDescent="0.2">
      <c r="A3861" t="s">
        <v>4291</v>
      </c>
      <c r="B3861">
        <v>12</v>
      </c>
      <c r="C3861">
        <v>9</v>
      </c>
      <c r="D3861">
        <v>3</v>
      </c>
    </row>
    <row r="3862" spans="1:4" x14ac:dyDescent="0.2">
      <c r="A3862" t="s">
        <v>4292</v>
      </c>
      <c r="B3862">
        <v>3</v>
      </c>
      <c r="C3862">
        <v>2</v>
      </c>
      <c r="D3862">
        <v>1</v>
      </c>
    </row>
    <row r="3863" spans="1:4" x14ac:dyDescent="0.2">
      <c r="A3863" t="s">
        <v>4293</v>
      </c>
      <c r="B3863">
        <v>12</v>
      </c>
      <c r="C3863">
        <v>9</v>
      </c>
      <c r="D3863">
        <v>3</v>
      </c>
    </row>
    <row r="3864" spans="1:4" x14ac:dyDescent="0.2">
      <c r="A3864" t="s">
        <v>4294</v>
      </c>
      <c r="B3864">
        <v>3</v>
      </c>
      <c r="C3864">
        <v>1</v>
      </c>
      <c r="D3864">
        <v>2</v>
      </c>
    </row>
    <row r="3865" spans="1:4" x14ac:dyDescent="0.2">
      <c r="A3865" t="s">
        <v>4295</v>
      </c>
      <c r="B3865">
        <v>94</v>
      </c>
      <c r="C3865">
        <v>48</v>
      </c>
      <c r="D3865">
        <v>46</v>
      </c>
    </row>
    <row r="3866" spans="1:4" x14ac:dyDescent="0.2">
      <c r="A3866" t="s">
        <v>4296</v>
      </c>
      <c r="B3866">
        <v>73</v>
      </c>
      <c r="C3866">
        <v>42</v>
      </c>
      <c r="D3866">
        <v>31</v>
      </c>
    </row>
    <row r="3867" spans="1:4" x14ac:dyDescent="0.2">
      <c r="A3867" t="s">
        <v>4297</v>
      </c>
      <c r="B3867">
        <v>81</v>
      </c>
      <c r="C3867">
        <v>45</v>
      </c>
      <c r="D3867">
        <v>36</v>
      </c>
    </row>
    <row r="3868" spans="1:4" x14ac:dyDescent="0.2">
      <c r="A3868" t="s">
        <v>4298</v>
      </c>
      <c r="B3868">
        <v>6</v>
      </c>
      <c r="C3868">
        <v>3</v>
      </c>
      <c r="D3868">
        <v>3</v>
      </c>
    </row>
    <row r="3869" spans="1:4" x14ac:dyDescent="0.2">
      <c r="A3869" t="s">
        <v>4299</v>
      </c>
      <c r="B3869">
        <v>8</v>
      </c>
      <c r="C3869">
        <v>0</v>
      </c>
      <c r="D3869">
        <v>8</v>
      </c>
    </row>
    <row r="3870" spans="1:4" x14ac:dyDescent="0.2">
      <c r="A3870" t="s">
        <v>4300</v>
      </c>
      <c r="B3870">
        <v>81</v>
      </c>
      <c r="C3870">
        <v>45</v>
      </c>
      <c r="D3870">
        <v>36</v>
      </c>
    </row>
    <row r="3871" spans="1:4" x14ac:dyDescent="0.2">
      <c r="A3871" t="s">
        <v>4301</v>
      </c>
      <c r="B3871">
        <v>14</v>
      </c>
      <c r="C3871">
        <v>3</v>
      </c>
      <c r="D3871">
        <v>11</v>
      </c>
    </row>
    <row r="3872" spans="1:4" x14ac:dyDescent="0.2">
      <c r="A3872" t="s">
        <v>4302</v>
      </c>
      <c r="B3872">
        <v>5</v>
      </c>
      <c r="C3872">
        <v>2</v>
      </c>
      <c r="D3872">
        <v>3</v>
      </c>
    </row>
    <row r="3873" spans="1:5" x14ac:dyDescent="0.2">
      <c r="A3873" t="s">
        <v>4303</v>
      </c>
      <c r="B3873">
        <v>15</v>
      </c>
      <c r="C3873">
        <v>8</v>
      </c>
      <c r="D3873">
        <v>7</v>
      </c>
    </row>
    <row r="3874" spans="1:5" x14ac:dyDescent="0.2">
      <c r="A3874" t="s">
        <v>4304</v>
      </c>
      <c r="B3874">
        <v>5</v>
      </c>
      <c r="C3874">
        <v>3</v>
      </c>
      <c r="D3874">
        <v>2</v>
      </c>
    </row>
    <row r="3875" spans="1:5" x14ac:dyDescent="0.2">
      <c r="A3875" t="s">
        <v>4305</v>
      </c>
      <c r="B3875">
        <v>5</v>
      </c>
      <c r="C3875">
        <v>3</v>
      </c>
      <c r="D3875">
        <v>2</v>
      </c>
    </row>
    <row r="3876" spans="1:5" x14ac:dyDescent="0.2">
      <c r="A3876" t="s">
        <v>4306</v>
      </c>
      <c r="B3876">
        <v>10</v>
      </c>
      <c r="C3876">
        <v>5</v>
      </c>
      <c r="D3876">
        <v>5</v>
      </c>
    </row>
    <row r="3877" spans="1:5" x14ac:dyDescent="0.2">
      <c r="A3877" t="s">
        <v>4307</v>
      </c>
      <c r="B3877">
        <v>5</v>
      </c>
      <c r="C3877">
        <v>3</v>
      </c>
      <c r="D3877">
        <v>2</v>
      </c>
    </row>
    <row r="3878" spans="1:5" x14ac:dyDescent="0.2">
      <c r="A3878" t="s">
        <v>4308</v>
      </c>
      <c r="B3878">
        <v>10</v>
      </c>
      <c r="C3878">
        <v>5</v>
      </c>
      <c r="D3878">
        <v>5</v>
      </c>
    </row>
    <row r="3879" spans="1:5" x14ac:dyDescent="0.2">
      <c r="A3879" t="s">
        <v>4353</v>
      </c>
      <c r="B3879">
        <v>38</v>
      </c>
      <c r="C3879">
        <v>25</v>
      </c>
      <c r="D3879">
        <v>13</v>
      </c>
      <c r="E3879">
        <v>0</v>
      </c>
    </row>
    <row r="3880" spans="1:5" x14ac:dyDescent="0.2">
      <c r="A3880" t="s">
        <v>4410</v>
      </c>
      <c r="B3880">
        <v>38</v>
      </c>
      <c r="C3880">
        <v>25</v>
      </c>
      <c r="D3880">
        <v>13</v>
      </c>
      <c r="E3880">
        <v>0</v>
      </c>
    </row>
    <row r="3881" spans="1:5" x14ac:dyDescent="0.2">
      <c r="A3881" t="s">
        <v>4464</v>
      </c>
      <c r="B3881">
        <v>38</v>
      </c>
      <c r="C3881">
        <v>25</v>
      </c>
      <c r="D3881">
        <v>13</v>
      </c>
      <c r="E3881">
        <v>0</v>
      </c>
    </row>
    <row r="3882" spans="1:5" x14ac:dyDescent="0.2">
      <c r="A3882" t="s">
        <v>4354</v>
      </c>
      <c r="B3882">
        <v>13</v>
      </c>
      <c r="C3882">
        <v>6</v>
      </c>
      <c r="D3882">
        <v>7</v>
      </c>
      <c r="E3882">
        <v>0</v>
      </c>
    </row>
    <row r="3883" spans="1:5" x14ac:dyDescent="0.2">
      <c r="A3883" t="s">
        <v>4411</v>
      </c>
      <c r="B3883">
        <v>13</v>
      </c>
      <c r="C3883">
        <v>6</v>
      </c>
      <c r="D3883">
        <v>7</v>
      </c>
      <c r="E3883">
        <v>0</v>
      </c>
    </row>
    <row r="3884" spans="1:5" x14ac:dyDescent="0.2">
      <c r="A3884" t="s">
        <v>4465</v>
      </c>
      <c r="B3884">
        <v>13</v>
      </c>
      <c r="C3884">
        <v>6</v>
      </c>
      <c r="D3884">
        <v>7</v>
      </c>
      <c r="E3884">
        <v>0</v>
      </c>
    </row>
    <row r="3885" spans="1:5" x14ac:dyDescent="0.2">
      <c r="A3885" t="s">
        <v>4337</v>
      </c>
      <c r="B3885">
        <v>1</v>
      </c>
      <c r="C3885">
        <v>0</v>
      </c>
      <c r="D3885">
        <v>1</v>
      </c>
      <c r="E3885">
        <v>0</v>
      </c>
    </row>
    <row r="3886" spans="1:5" x14ac:dyDescent="0.2">
      <c r="A3886" t="s">
        <v>4355</v>
      </c>
      <c r="B3886">
        <v>236</v>
      </c>
      <c r="C3886">
        <v>110</v>
      </c>
      <c r="D3886">
        <v>126</v>
      </c>
      <c r="E3886">
        <v>0</v>
      </c>
    </row>
    <row r="3887" spans="1:5" x14ac:dyDescent="0.2">
      <c r="A3887" t="s">
        <v>4374</v>
      </c>
      <c r="B3887">
        <v>186</v>
      </c>
      <c r="C3887">
        <v>91</v>
      </c>
      <c r="D3887">
        <v>95</v>
      </c>
      <c r="E3887">
        <v>0</v>
      </c>
    </row>
    <row r="3888" spans="1:5" x14ac:dyDescent="0.2">
      <c r="A3888" t="s">
        <v>4392</v>
      </c>
      <c r="B3888">
        <v>200</v>
      </c>
      <c r="C3888">
        <v>96</v>
      </c>
      <c r="D3888">
        <v>104</v>
      </c>
      <c r="E3888">
        <v>0</v>
      </c>
    </row>
    <row r="3889" spans="1:5" x14ac:dyDescent="0.2">
      <c r="A3889" t="s">
        <v>4412</v>
      </c>
      <c r="B3889">
        <v>20</v>
      </c>
      <c r="C3889">
        <v>6</v>
      </c>
      <c r="D3889">
        <v>14</v>
      </c>
      <c r="E3889">
        <v>0</v>
      </c>
    </row>
    <row r="3890" spans="1:5" x14ac:dyDescent="0.2">
      <c r="A3890" t="s">
        <v>4428</v>
      </c>
      <c r="B3890">
        <v>17</v>
      </c>
      <c r="C3890">
        <v>8</v>
      </c>
      <c r="D3890">
        <v>9</v>
      </c>
      <c r="E3890">
        <v>0</v>
      </c>
    </row>
    <row r="3891" spans="1:5" x14ac:dyDescent="0.2">
      <c r="A3891" t="s">
        <v>4446</v>
      </c>
      <c r="B3891">
        <v>200</v>
      </c>
      <c r="C3891">
        <v>96</v>
      </c>
      <c r="D3891">
        <v>104</v>
      </c>
      <c r="E3891">
        <v>0</v>
      </c>
    </row>
    <row r="3892" spans="1:5" x14ac:dyDescent="0.2">
      <c r="A3892" t="s">
        <v>4466</v>
      </c>
      <c r="B3892">
        <v>37</v>
      </c>
      <c r="C3892">
        <v>14</v>
      </c>
      <c r="D3892">
        <v>23</v>
      </c>
      <c r="E3892">
        <v>0</v>
      </c>
    </row>
    <row r="3893" spans="1:5" x14ac:dyDescent="0.2">
      <c r="A3893" t="s">
        <v>4485</v>
      </c>
      <c r="B3893">
        <v>13</v>
      </c>
      <c r="C3893">
        <v>5</v>
      </c>
      <c r="D3893">
        <v>8</v>
      </c>
      <c r="E3893">
        <v>0</v>
      </c>
    </row>
    <row r="3894" spans="1:5" x14ac:dyDescent="0.2">
      <c r="A3894" t="s">
        <v>4338</v>
      </c>
      <c r="B3894">
        <v>1</v>
      </c>
      <c r="C3894">
        <v>0</v>
      </c>
      <c r="D3894">
        <v>1</v>
      </c>
      <c r="E3894">
        <v>0</v>
      </c>
    </row>
    <row r="3895" spans="1:5" x14ac:dyDescent="0.2">
      <c r="A3895" t="s">
        <v>4356</v>
      </c>
      <c r="B3895">
        <v>66</v>
      </c>
      <c r="C3895">
        <v>32</v>
      </c>
      <c r="D3895">
        <v>34</v>
      </c>
      <c r="E3895">
        <v>0</v>
      </c>
    </row>
    <row r="3896" spans="1:5" x14ac:dyDescent="0.2">
      <c r="A3896" t="s">
        <v>4375</v>
      </c>
      <c r="B3896">
        <v>50</v>
      </c>
      <c r="C3896">
        <v>27</v>
      </c>
      <c r="D3896">
        <v>23</v>
      </c>
      <c r="E3896">
        <v>0</v>
      </c>
    </row>
    <row r="3897" spans="1:5" x14ac:dyDescent="0.2">
      <c r="A3897" t="s">
        <v>4393</v>
      </c>
      <c r="B3897">
        <v>52</v>
      </c>
      <c r="C3897">
        <v>27</v>
      </c>
      <c r="D3897">
        <v>25</v>
      </c>
      <c r="E3897">
        <v>0</v>
      </c>
    </row>
    <row r="3898" spans="1:5" x14ac:dyDescent="0.2">
      <c r="A3898" t="s">
        <v>4413</v>
      </c>
      <c r="B3898">
        <v>1</v>
      </c>
      <c r="C3898">
        <v>0</v>
      </c>
      <c r="D3898">
        <v>1</v>
      </c>
      <c r="E3898">
        <v>0</v>
      </c>
    </row>
    <row r="3899" spans="1:5" x14ac:dyDescent="0.2">
      <c r="A3899" t="s">
        <v>4429</v>
      </c>
      <c r="B3899">
        <v>13</v>
      </c>
      <c r="C3899">
        <v>5</v>
      </c>
      <c r="D3899">
        <v>8</v>
      </c>
      <c r="E3899">
        <v>0</v>
      </c>
    </row>
    <row r="3900" spans="1:5" x14ac:dyDescent="0.2">
      <c r="A3900" t="s">
        <v>4447</v>
      </c>
      <c r="B3900">
        <v>52</v>
      </c>
      <c r="C3900">
        <v>27</v>
      </c>
      <c r="D3900">
        <v>25</v>
      </c>
      <c r="E3900">
        <v>0</v>
      </c>
    </row>
    <row r="3901" spans="1:5" x14ac:dyDescent="0.2">
      <c r="A3901" t="s">
        <v>4467</v>
      </c>
      <c r="B3901">
        <v>14</v>
      </c>
      <c r="C3901">
        <v>5</v>
      </c>
      <c r="D3901">
        <v>9</v>
      </c>
      <c r="E3901">
        <v>0</v>
      </c>
    </row>
    <row r="3902" spans="1:5" x14ac:dyDescent="0.2">
      <c r="A3902" t="s">
        <v>4486</v>
      </c>
      <c r="B3902">
        <v>1</v>
      </c>
      <c r="C3902">
        <v>0</v>
      </c>
      <c r="D3902">
        <v>1</v>
      </c>
      <c r="E3902">
        <v>0</v>
      </c>
    </row>
    <row r="3903" spans="1:5" x14ac:dyDescent="0.2">
      <c r="A3903" t="s">
        <v>4339</v>
      </c>
      <c r="B3903">
        <v>11</v>
      </c>
      <c r="C3903">
        <v>7</v>
      </c>
      <c r="D3903">
        <v>4</v>
      </c>
      <c r="E3903">
        <v>0</v>
      </c>
    </row>
    <row r="3904" spans="1:5" x14ac:dyDescent="0.2">
      <c r="A3904" t="s">
        <v>4357</v>
      </c>
      <c r="B3904">
        <v>927</v>
      </c>
      <c r="C3904">
        <v>395</v>
      </c>
      <c r="D3904">
        <v>529</v>
      </c>
      <c r="E3904">
        <v>3</v>
      </c>
    </row>
    <row r="3905" spans="1:5" x14ac:dyDescent="0.2">
      <c r="A3905" t="s">
        <v>4376</v>
      </c>
      <c r="B3905">
        <v>735</v>
      </c>
      <c r="C3905">
        <v>341</v>
      </c>
      <c r="D3905">
        <v>394</v>
      </c>
      <c r="E3905">
        <v>0</v>
      </c>
    </row>
    <row r="3906" spans="1:5" x14ac:dyDescent="0.2">
      <c r="A3906" t="s">
        <v>4394</v>
      </c>
      <c r="B3906">
        <v>779</v>
      </c>
      <c r="C3906">
        <v>357</v>
      </c>
      <c r="D3906">
        <v>419</v>
      </c>
      <c r="E3906">
        <v>3</v>
      </c>
    </row>
    <row r="3907" spans="1:5" x14ac:dyDescent="0.2">
      <c r="A3907" t="s">
        <v>4414</v>
      </c>
      <c r="B3907">
        <v>64</v>
      </c>
      <c r="C3907">
        <v>27</v>
      </c>
      <c r="D3907">
        <v>37</v>
      </c>
      <c r="E3907">
        <v>0</v>
      </c>
    </row>
    <row r="3908" spans="1:5" x14ac:dyDescent="0.2">
      <c r="A3908" t="s">
        <v>4430</v>
      </c>
      <c r="B3908">
        <v>95</v>
      </c>
      <c r="C3908">
        <v>16</v>
      </c>
      <c r="D3908">
        <v>79</v>
      </c>
      <c r="E3908">
        <v>0</v>
      </c>
    </row>
    <row r="3909" spans="1:5" x14ac:dyDescent="0.2">
      <c r="A3909" t="s">
        <v>4448</v>
      </c>
      <c r="B3909">
        <v>779</v>
      </c>
      <c r="C3909">
        <v>357</v>
      </c>
      <c r="D3909">
        <v>419</v>
      </c>
      <c r="E3909">
        <v>3</v>
      </c>
    </row>
    <row r="3910" spans="1:5" x14ac:dyDescent="0.2">
      <c r="A3910" t="s">
        <v>4468</v>
      </c>
      <c r="B3910">
        <v>158</v>
      </c>
      <c r="C3910">
        <v>43</v>
      </c>
      <c r="D3910">
        <v>115</v>
      </c>
      <c r="E3910">
        <v>0</v>
      </c>
    </row>
    <row r="3911" spans="1:5" x14ac:dyDescent="0.2">
      <c r="A3911" t="s">
        <v>4487</v>
      </c>
      <c r="B3911">
        <v>33</v>
      </c>
      <c r="C3911">
        <v>9</v>
      </c>
      <c r="D3911">
        <v>21</v>
      </c>
      <c r="E3911">
        <v>3</v>
      </c>
    </row>
    <row r="3912" spans="1:5" x14ac:dyDescent="0.2">
      <c r="A3912" t="s">
        <v>4340</v>
      </c>
      <c r="B3912">
        <v>6</v>
      </c>
      <c r="C3912">
        <v>4</v>
      </c>
      <c r="D3912">
        <v>2</v>
      </c>
      <c r="E3912">
        <v>0</v>
      </c>
    </row>
    <row r="3913" spans="1:5" x14ac:dyDescent="0.2">
      <c r="A3913" t="s">
        <v>4358</v>
      </c>
      <c r="B3913">
        <v>260</v>
      </c>
      <c r="C3913">
        <v>103</v>
      </c>
      <c r="D3913">
        <v>155</v>
      </c>
      <c r="E3913">
        <v>2</v>
      </c>
    </row>
    <row r="3914" spans="1:5" x14ac:dyDescent="0.2">
      <c r="A3914" t="s">
        <v>4377</v>
      </c>
      <c r="B3914">
        <v>191</v>
      </c>
      <c r="C3914">
        <v>86</v>
      </c>
      <c r="D3914">
        <v>105</v>
      </c>
      <c r="E3914">
        <v>0</v>
      </c>
    </row>
    <row r="3915" spans="1:5" x14ac:dyDescent="0.2">
      <c r="A3915" t="s">
        <v>4395</v>
      </c>
      <c r="B3915">
        <v>213</v>
      </c>
      <c r="C3915">
        <v>92</v>
      </c>
      <c r="D3915">
        <v>119</v>
      </c>
      <c r="E3915">
        <v>2</v>
      </c>
    </row>
    <row r="3916" spans="1:5" x14ac:dyDescent="0.2">
      <c r="A3916" t="s">
        <v>4415</v>
      </c>
      <c r="B3916">
        <v>18</v>
      </c>
      <c r="C3916">
        <v>7</v>
      </c>
      <c r="D3916">
        <v>11</v>
      </c>
      <c r="E3916">
        <v>0</v>
      </c>
    </row>
    <row r="3917" spans="1:5" x14ac:dyDescent="0.2">
      <c r="A3917" t="s">
        <v>4431</v>
      </c>
      <c r="B3917">
        <v>31</v>
      </c>
      <c r="C3917">
        <v>4</v>
      </c>
      <c r="D3917">
        <v>27</v>
      </c>
      <c r="E3917">
        <v>0</v>
      </c>
    </row>
    <row r="3918" spans="1:5" x14ac:dyDescent="0.2">
      <c r="A3918" t="s">
        <v>4449</v>
      </c>
      <c r="B3918">
        <v>213</v>
      </c>
      <c r="C3918">
        <v>92</v>
      </c>
      <c r="D3918">
        <v>119</v>
      </c>
      <c r="E3918">
        <v>2</v>
      </c>
    </row>
    <row r="3919" spans="1:5" x14ac:dyDescent="0.2">
      <c r="A3919" t="s">
        <v>4469</v>
      </c>
      <c r="B3919">
        <v>49</v>
      </c>
      <c r="C3919">
        <v>11</v>
      </c>
      <c r="D3919">
        <v>38</v>
      </c>
      <c r="E3919">
        <v>0</v>
      </c>
    </row>
    <row r="3920" spans="1:5" x14ac:dyDescent="0.2">
      <c r="A3920" t="s">
        <v>4488</v>
      </c>
      <c r="B3920">
        <v>16</v>
      </c>
      <c r="C3920">
        <v>2</v>
      </c>
      <c r="D3920">
        <v>12</v>
      </c>
      <c r="E3920">
        <v>2</v>
      </c>
    </row>
    <row r="3921" spans="1:5" x14ac:dyDescent="0.2">
      <c r="A3921" t="s">
        <v>4341</v>
      </c>
      <c r="B3921">
        <v>12</v>
      </c>
      <c r="C3921">
        <v>6</v>
      </c>
      <c r="D3921">
        <v>6</v>
      </c>
      <c r="E3921">
        <v>0</v>
      </c>
    </row>
    <row r="3922" spans="1:5" x14ac:dyDescent="0.2">
      <c r="A3922" t="s">
        <v>4359</v>
      </c>
      <c r="B3922">
        <v>981</v>
      </c>
      <c r="C3922">
        <v>458</v>
      </c>
      <c r="D3922">
        <v>522</v>
      </c>
      <c r="E3922">
        <v>1</v>
      </c>
    </row>
    <row r="3923" spans="1:5" x14ac:dyDescent="0.2">
      <c r="A3923" t="s">
        <v>4378</v>
      </c>
      <c r="B3923">
        <v>823</v>
      </c>
      <c r="C3923">
        <v>405</v>
      </c>
      <c r="D3923">
        <v>418</v>
      </c>
      <c r="E3923">
        <v>0</v>
      </c>
    </row>
    <row r="3924" spans="1:5" x14ac:dyDescent="0.2">
      <c r="A3924" t="s">
        <v>4396</v>
      </c>
      <c r="B3924">
        <v>854</v>
      </c>
      <c r="C3924">
        <v>414</v>
      </c>
      <c r="D3924">
        <v>439</v>
      </c>
      <c r="E3924">
        <v>1</v>
      </c>
    </row>
    <row r="3925" spans="1:5" x14ac:dyDescent="0.2">
      <c r="A3925" t="s">
        <v>4416</v>
      </c>
      <c r="B3925">
        <v>94</v>
      </c>
      <c r="C3925">
        <v>37</v>
      </c>
      <c r="D3925">
        <v>57</v>
      </c>
      <c r="E3925">
        <v>0</v>
      </c>
    </row>
    <row r="3926" spans="1:5" x14ac:dyDescent="0.2">
      <c r="A3926" t="s">
        <v>4432</v>
      </c>
      <c r="B3926">
        <v>44</v>
      </c>
      <c r="C3926">
        <v>12</v>
      </c>
      <c r="D3926">
        <v>32</v>
      </c>
      <c r="E3926">
        <v>0</v>
      </c>
    </row>
    <row r="3927" spans="1:5" x14ac:dyDescent="0.2">
      <c r="A3927" t="s">
        <v>4450</v>
      </c>
      <c r="B3927">
        <v>854</v>
      </c>
      <c r="C3927">
        <v>414</v>
      </c>
      <c r="D3927">
        <v>439</v>
      </c>
      <c r="E3927">
        <v>1</v>
      </c>
    </row>
    <row r="3928" spans="1:5" x14ac:dyDescent="0.2">
      <c r="A3928" t="s">
        <v>4470</v>
      </c>
      <c r="B3928">
        <v>138</v>
      </c>
      <c r="C3928">
        <v>49</v>
      </c>
      <c r="D3928">
        <v>89</v>
      </c>
      <c r="E3928">
        <v>0</v>
      </c>
    </row>
    <row r="3929" spans="1:5" x14ac:dyDescent="0.2">
      <c r="A3929" t="s">
        <v>4489</v>
      </c>
      <c r="B3929">
        <v>24</v>
      </c>
      <c r="C3929">
        <v>7</v>
      </c>
      <c r="D3929">
        <v>16</v>
      </c>
      <c r="E3929">
        <v>1</v>
      </c>
    </row>
    <row r="3930" spans="1:5" x14ac:dyDescent="0.2">
      <c r="A3930" t="s">
        <v>4342</v>
      </c>
      <c r="B3930">
        <v>11</v>
      </c>
      <c r="C3930">
        <v>4</v>
      </c>
      <c r="D3930">
        <v>7</v>
      </c>
      <c r="E3930">
        <v>0</v>
      </c>
    </row>
    <row r="3931" spans="1:5" x14ac:dyDescent="0.2">
      <c r="A3931" t="s">
        <v>4360</v>
      </c>
      <c r="B3931">
        <v>227</v>
      </c>
      <c r="C3931">
        <v>120</v>
      </c>
      <c r="D3931">
        <v>107</v>
      </c>
      <c r="E3931">
        <v>0</v>
      </c>
    </row>
    <row r="3932" spans="1:5" x14ac:dyDescent="0.2">
      <c r="A3932" t="s">
        <v>4379</v>
      </c>
      <c r="B3932">
        <v>143</v>
      </c>
      <c r="C3932">
        <v>82</v>
      </c>
      <c r="D3932">
        <v>61</v>
      </c>
      <c r="E3932">
        <v>0</v>
      </c>
    </row>
    <row r="3933" spans="1:5" x14ac:dyDescent="0.2">
      <c r="A3933" t="s">
        <v>4397</v>
      </c>
      <c r="B3933">
        <v>166</v>
      </c>
      <c r="C3933">
        <v>91</v>
      </c>
      <c r="D3933">
        <v>75</v>
      </c>
      <c r="E3933">
        <v>0</v>
      </c>
    </row>
    <row r="3934" spans="1:5" x14ac:dyDescent="0.2">
      <c r="A3934" t="s">
        <v>4417</v>
      </c>
      <c r="B3934">
        <v>8</v>
      </c>
      <c r="C3934">
        <v>5</v>
      </c>
      <c r="D3934">
        <v>3</v>
      </c>
      <c r="E3934">
        <v>0</v>
      </c>
    </row>
    <row r="3935" spans="1:5" x14ac:dyDescent="0.2">
      <c r="A3935" t="s">
        <v>4433</v>
      </c>
      <c r="B3935">
        <v>56</v>
      </c>
      <c r="C3935">
        <v>26</v>
      </c>
      <c r="D3935">
        <v>30</v>
      </c>
      <c r="E3935">
        <v>0</v>
      </c>
    </row>
    <row r="3936" spans="1:5" x14ac:dyDescent="0.2">
      <c r="A3936" t="s">
        <v>4451</v>
      </c>
      <c r="B3936">
        <v>166</v>
      </c>
      <c r="C3936">
        <v>91</v>
      </c>
      <c r="D3936">
        <v>75</v>
      </c>
      <c r="E3936">
        <v>0</v>
      </c>
    </row>
    <row r="3937" spans="1:5" x14ac:dyDescent="0.2">
      <c r="A3937" t="s">
        <v>4471</v>
      </c>
      <c r="B3937">
        <v>63</v>
      </c>
      <c r="C3937">
        <v>30</v>
      </c>
      <c r="D3937">
        <v>33</v>
      </c>
      <c r="E3937">
        <v>0</v>
      </c>
    </row>
    <row r="3938" spans="1:5" x14ac:dyDescent="0.2">
      <c r="A3938" t="s">
        <v>4490</v>
      </c>
      <c r="B3938">
        <v>12</v>
      </c>
      <c r="C3938">
        <v>5</v>
      </c>
      <c r="D3938">
        <v>7</v>
      </c>
      <c r="E3938">
        <v>0</v>
      </c>
    </row>
    <row r="3939" spans="1:5" x14ac:dyDescent="0.2">
      <c r="A3939" t="s">
        <v>4343</v>
      </c>
      <c r="B3939">
        <v>8</v>
      </c>
      <c r="C3939">
        <v>4</v>
      </c>
      <c r="D3939">
        <v>4</v>
      </c>
      <c r="E3939">
        <v>0</v>
      </c>
    </row>
    <row r="3940" spans="1:5" x14ac:dyDescent="0.2">
      <c r="A3940" t="s">
        <v>4361</v>
      </c>
      <c r="B3940">
        <v>462</v>
      </c>
      <c r="C3940">
        <v>220</v>
      </c>
      <c r="D3940">
        <v>242</v>
      </c>
      <c r="E3940">
        <v>0</v>
      </c>
    </row>
    <row r="3941" spans="1:5" x14ac:dyDescent="0.2">
      <c r="A3941" t="s">
        <v>4380</v>
      </c>
      <c r="B3941">
        <v>393</v>
      </c>
      <c r="C3941">
        <v>199</v>
      </c>
      <c r="D3941">
        <v>194</v>
      </c>
      <c r="E3941">
        <v>0</v>
      </c>
    </row>
    <row r="3942" spans="1:5" x14ac:dyDescent="0.2">
      <c r="A3942" t="s">
        <v>4398</v>
      </c>
      <c r="B3942">
        <v>421</v>
      </c>
      <c r="C3942">
        <v>211</v>
      </c>
      <c r="D3942">
        <v>210</v>
      </c>
      <c r="E3942">
        <v>0</v>
      </c>
    </row>
    <row r="3943" spans="1:5" x14ac:dyDescent="0.2">
      <c r="A3943" t="s">
        <v>4418</v>
      </c>
      <c r="B3943">
        <v>17</v>
      </c>
      <c r="C3943">
        <v>7</v>
      </c>
      <c r="D3943">
        <v>10</v>
      </c>
      <c r="E3943">
        <v>0</v>
      </c>
    </row>
    <row r="3944" spans="1:5" x14ac:dyDescent="0.2">
      <c r="A3944" t="s">
        <v>4434</v>
      </c>
      <c r="B3944">
        <v>28</v>
      </c>
      <c r="C3944">
        <v>3</v>
      </c>
      <c r="D3944">
        <v>25</v>
      </c>
      <c r="E3944">
        <v>0</v>
      </c>
    </row>
    <row r="3945" spans="1:5" x14ac:dyDescent="0.2">
      <c r="A3945" t="s">
        <v>4452</v>
      </c>
      <c r="B3945">
        <v>421</v>
      </c>
      <c r="C3945">
        <v>211</v>
      </c>
      <c r="D3945">
        <v>210</v>
      </c>
      <c r="E3945">
        <v>0</v>
      </c>
    </row>
    <row r="3946" spans="1:5" x14ac:dyDescent="0.2">
      <c r="A3946" t="s">
        <v>4472</v>
      </c>
      <c r="B3946">
        <v>45</v>
      </c>
      <c r="C3946">
        <v>10</v>
      </c>
      <c r="D3946">
        <v>35</v>
      </c>
      <c r="E3946">
        <v>0</v>
      </c>
    </row>
    <row r="3947" spans="1:5" x14ac:dyDescent="0.2">
      <c r="A3947" t="s">
        <v>4491</v>
      </c>
      <c r="B3947">
        <v>21</v>
      </c>
      <c r="C3947">
        <v>8</v>
      </c>
      <c r="D3947">
        <v>13</v>
      </c>
      <c r="E3947">
        <v>0</v>
      </c>
    </row>
    <row r="3948" spans="1:5" x14ac:dyDescent="0.2">
      <c r="A3948" t="s">
        <v>4345</v>
      </c>
      <c r="B3948">
        <v>27</v>
      </c>
      <c r="C3948">
        <v>13</v>
      </c>
      <c r="D3948">
        <v>14</v>
      </c>
      <c r="E3948">
        <v>0</v>
      </c>
    </row>
    <row r="3949" spans="1:5" x14ac:dyDescent="0.2">
      <c r="A3949" t="s">
        <v>4363</v>
      </c>
      <c r="B3949">
        <v>1006</v>
      </c>
      <c r="C3949">
        <v>479</v>
      </c>
      <c r="D3949">
        <v>527</v>
      </c>
      <c r="E3949">
        <v>0</v>
      </c>
    </row>
    <row r="3950" spans="1:5" x14ac:dyDescent="0.2">
      <c r="A3950" t="s">
        <v>4382</v>
      </c>
      <c r="B3950">
        <v>668</v>
      </c>
      <c r="C3950">
        <v>342</v>
      </c>
      <c r="D3950">
        <v>326</v>
      </c>
      <c r="E3950">
        <v>0</v>
      </c>
    </row>
    <row r="3951" spans="1:5" x14ac:dyDescent="0.2">
      <c r="A3951" t="s">
        <v>4400</v>
      </c>
      <c r="B3951">
        <v>739</v>
      </c>
      <c r="C3951">
        <v>371</v>
      </c>
      <c r="D3951">
        <v>368</v>
      </c>
      <c r="E3951">
        <v>0</v>
      </c>
    </row>
    <row r="3952" spans="1:5" x14ac:dyDescent="0.2">
      <c r="A3952" t="s">
        <v>4420</v>
      </c>
      <c r="B3952">
        <v>126</v>
      </c>
      <c r="C3952">
        <v>56</v>
      </c>
      <c r="D3952">
        <v>70</v>
      </c>
      <c r="E3952">
        <v>0</v>
      </c>
    </row>
    <row r="3953" spans="1:5" x14ac:dyDescent="0.2">
      <c r="A3953" t="s">
        <v>4436</v>
      </c>
      <c r="B3953">
        <v>161</v>
      </c>
      <c r="C3953">
        <v>63</v>
      </c>
      <c r="D3953">
        <v>98</v>
      </c>
      <c r="E3953">
        <v>0</v>
      </c>
    </row>
    <row r="3954" spans="1:5" x14ac:dyDescent="0.2">
      <c r="A3954" t="s">
        <v>4454</v>
      </c>
      <c r="B3954">
        <v>739</v>
      </c>
      <c r="C3954">
        <v>371</v>
      </c>
      <c r="D3954">
        <v>368</v>
      </c>
      <c r="E3954">
        <v>0</v>
      </c>
    </row>
    <row r="3955" spans="1:5" x14ac:dyDescent="0.2">
      <c r="A3955" t="s">
        <v>4474</v>
      </c>
      <c r="B3955">
        <v>284</v>
      </c>
      <c r="C3955">
        <v>116</v>
      </c>
      <c r="D3955">
        <v>168</v>
      </c>
      <c r="E3955">
        <v>0</v>
      </c>
    </row>
    <row r="3956" spans="1:5" x14ac:dyDescent="0.2">
      <c r="A3956" t="s">
        <v>4493</v>
      </c>
      <c r="B3956">
        <v>44</v>
      </c>
      <c r="C3956">
        <v>16</v>
      </c>
      <c r="D3956">
        <v>28</v>
      </c>
      <c r="E3956">
        <v>0</v>
      </c>
    </row>
    <row r="3957" spans="1:5" x14ac:dyDescent="0.2">
      <c r="A3957" t="s">
        <v>4344</v>
      </c>
      <c r="B3957">
        <v>13</v>
      </c>
      <c r="C3957">
        <v>6</v>
      </c>
      <c r="D3957">
        <v>7</v>
      </c>
      <c r="E3957">
        <v>0</v>
      </c>
    </row>
    <row r="3958" spans="1:5" x14ac:dyDescent="0.2">
      <c r="A3958" t="s">
        <v>4362</v>
      </c>
      <c r="B3958">
        <v>377</v>
      </c>
      <c r="C3958">
        <v>181</v>
      </c>
      <c r="D3958">
        <v>196</v>
      </c>
      <c r="E3958">
        <v>0</v>
      </c>
    </row>
    <row r="3959" spans="1:5" x14ac:dyDescent="0.2">
      <c r="A3959" t="s">
        <v>4381</v>
      </c>
      <c r="B3959">
        <v>272</v>
      </c>
      <c r="C3959">
        <v>140</v>
      </c>
      <c r="D3959">
        <v>132</v>
      </c>
      <c r="E3959">
        <v>0</v>
      </c>
    </row>
    <row r="3960" spans="1:5" x14ac:dyDescent="0.2">
      <c r="A3960" t="s">
        <v>4399</v>
      </c>
      <c r="B3960">
        <v>299</v>
      </c>
      <c r="C3960">
        <v>151</v>
      </c>
      <c r="D3960">
        <v>148</v>
      </c>
      <c r="E3960">
        <v>0</v>
      </c>
    </row>
    <row r="3961" spans="1:5" x14ac:dyDescent="0.2">
      <c r="A3961" t="s">
        <v>4419</v>
      </c>
      <c r="B3961">
        <v>34</v>
      </c>
      <c r="C3961">
        <v>21</v>
      </c>
      <c r="D3961">
        <v>13</v>
      </c>
      <c r="E3961">
        <v>0</v>
      </c>
    </row>
    <row r="3962" spans="1:5" x14ac:dyDescent="0.2">
      <c r="A3962" t="s">
        <v>4435</v>
      </c>
      <c r="B3962">
        <v>48</v>
      </c>
      <c r="C3962">
        <v>11</v>
      </c>
      <c r="D3962">
        <v>37</v>
      </c>
      <c r="E3962">
        <v>0</v>
      </c>
    </row>
    <row r="3963" spans="1:5" x14ac:dyDescent="0.2">
      <c r="A3963" t="s">
        <v>4453</v>
      </c>
      <c r="B3963">
        <v>299</v>
      </c>
      <c r="C3963">
        <v>151</v>
      </c>
      <c r="D3963">
        <v>148</v>
      </c>
      <c r="E3963">
        <v>0</v>
      </c>
    </row>
    <row r="3964" spans="1:5" x14ac:dyDescent="0.2">
      <c r="A3964" t="s">
        <v>4473</v>
      </c>
      <c r="B3964">
        <v>82</v>
      </c>
      <c r="C3964">
        <v>32</v>
      </c>
      <c r="D3964">
        <v>50</v>
      </c>
      <c r="E3964">
        <v>0</v>
      </c>
    </row>
    <row r="3965" spans="1:5" x14ac:dyDescent="0.2">
      <c r="A3965" t="s">
        <v>4492</v>
      </c>
      <c r="B3965">
        <v>14</v>
      </c>
      <c r="C3965">
        <v>5</v>
      </c>
      <c r="D3965">
        <v>9</v>
      </c>
      <c r="E3965">
        <v>0</v>
      </c>
    </row>
    <row r="3966" spans="1:5" x14ac:dyDescent="0.2">
      <c r="A3966" t="s">
        <v>4364</v>
      </c>
      <c r="B3966">
        <v>50</v>
      </c>
      <c r="C3966">
        <v>30</v>
      </c>
      <c r="D3966">
        <v>20</v>
      </c>
      <c r="E3966">
        <v>0</v>
      </c>
    </row>
    <row r="3967" spans="1:5" x14ac:dyDescent="0.2">
      <c r="A3967" t="s">
        <v>4421</v>
      </c>
      <c r="B3967">
        <v>50</v>
      </c>
      <c r="C3967">
        <v>30</v>
      </c>
      <c r="D3967">
        <v>20</v>
      </c>
      <c r="E3967">
        <v>0</v>
      </c>
    </row>
    <row r="3968" spans="1:5" x14ac:dyDescent="0.2">
      <c r="A3968" t="s">
        <v>4475</v>
      </c>
      <c r="B3968">
        <v>50</v>
      </c>
      <c r="C3968">
        <v>30</v>
      </c>
      <c r="D3968">
        <v>20</v>
      </c>
      <c r="E3968">
        <v>0</v>
      </c>
    </row>
    <row r="3969" spans="1:5" x14ac:dyDescent="0.2">
      <c r="A3969" t="s">
        <v>4346</v>
      </c>
      <c r="B3969">
        <v>62</v>
      </c>
      <c r="C3969">
        <v>31</v>
      </c>
      <c r="D3969">
        <v>31</v>
      </c>
      <c r="E3969">
        <v>0</v>
      </c>
    </row>
    <row r="3970" spans="1:5" x14ac:dyDescent="0.2">
      <c r="A3970" t="s">
        <v>4365</v>
      </c>
      <c r="B3970">
        <v>3727</v>
      </c>
      <c r="C3970">
        <v>1702</v>
      </c>
      <c r="D3970">
        <v>2020</v>
      </c>
      <c r="E3970">
        <v>5</v>
      </c>
    </row>
    <row r="3971" spans="1:5" x14ac:dyDescent="0.2">
      <c r="A3971" t="s">
        <v>4383</v>
      </c>
      <c r="B3971">
        <v>2879</v>
      </c>
      <c r="C3971">
        <v>1405</v>
      </c>
      <c r="D3971">
        <v>1474</v>
      </c>
      <c r="E3971">
        <v>0</v>
      </c>
    </row>
    <row r="3972" spans="1:5" x14ac:dyDescent="0.2">
      <c r="A3972" t="s">
        <v>4401</v>
      </c>
      <c r="B3972">
        <v>3081</v>
      </c>
      <c r="C3972">
        <v>1479</v>
      </c>
      <c r="D3972">
        <v>1597</v>
      </c>
      <c r="E3972">
        <v>5</v>
      </c>
    </row>
    <row r="3973" spans="1:5" x14ac:dyDescent="0.2">
      <c r="A3973" t="s">
        <v>4422</v>
      </c>
      <c r="B3973">
        <v>382</v>
      </c>
      <c r="C3973">
        <v>165</v>
      </c>
      <c r="D3973">
        <v>217</v>
      </c>
      <c r="E3973">
        <v>0</v>
      </c>
    </row>
    <row r="3974" spans="1:5" x14ac:dyDescent="0.2">
      <c r="A3974" t="s">
        <v>4437</v>
      </c>
      <c r="B3974">
        <v>367</v>
      </c>
      <c r="C3974">
        <v>106</v>
      </c>
      <c r="D3974">
        <v>261</v>
      </c>
      <c r="E3974">
        <v>0</v>
      </c>
    </row>
    <row r="3975" spans="1:5" x14ac:dyDescent="0.2">
      <c r="A3975" t="s">
        <v>4455</v>
      </c>
      <c r="B3975">
        <v>3081</v>
      </c>
      <c r="C3975">
        <v>1479</v>
      </c>
      <c r="D3975">
        <v>1597</v>
      </c>
      <c r="E3975">
        <v>5</v>
      </c>
    </row>
    <row r="3976" spans="1:5" x14ac:dyDescent="0.2">
      <c r="A3976" t="s">
        <v>4476</v>
      </c>
      <c r="B3976">
        <v>734</v>
      </c>
      <c r="C3976">
        <v>266</v>
      </c>
      <c r="D3976">
        <v>468</v>
      </c>
      <c r="E3976">
        <v>0</v>
      </c>
    </row>
    <row r="3977" spans="1:5" x14ac:dyDescent="0.2">
      <c r="A3977" t="s">
        <v>4494</v>
      </c>
      <c r="B3977">
        <v>151</v>
      </c>
      <c r="C3977">
        <v>50</v>
      </c>
      <c r="D3977">
        <v>96</v>
      </c>
      <c r="E3977">
        <v>5</v>
      </c>
    </row>
    <row r="3978" spans="1:5" x14ac:dyDescent="0.2">
      <c r="A3978" t="s">
        <v>4366</v>
      </c>
      <c r="B3978">
        <v>18</v>
      </c>
      <c r="C3978">
        <v>11</v>
      </c>
      <c r="D3978">
        <v>7</v>
      </c>
      <c r="E3978">
        <v>0</v>
      </c>
    </row>
    <row r="3979" spans="1:5" x14ac:dyDescent="0.2">
      <c r="A3979" t="s">
        <v>4384</v>
      </c>
      <c r="B3979">
        <v>12</v>
      </c>
      <c r="C3979">
        <v>6</v>
      </c>
      <c r="D3979">
        <v>6</v>
      </c>
      <c r="E3979">
        <v>0</v>
      </c>
    </row>
    <row r="3980" spans="1:5" x14ac:dyDescent="0.2">
      <c r="A3980" t="s">
        <v>4402</v>
      </c>
      <c r="B3980">
        <v>12</v>
      </c>
      <c r="C3980">
        <v>6</v>
      </c>
      <c r="D3980">
        <v>6</v>
      </c>
      <c r="E3980">
        <v>0</v>
      </c>
    </row>
    <row r="3981" spans="1:5" x14ac:dyDescent="0.2">
      <c r="A3981" t="s">
        <v>4438</v>
      </c>
      <c r="B3981">
        <v>6</v>
      </c>
      <c r="C3981">
        <v>5</v>
      </c>
      <c r="D3981">
        <v>1</v>
      </c>
      <c r="E3981">
        <v>0</v>
      </c>
    </row>
    <row r="3982" spans="1:5" x14ac:dyDescent="0.2">
      <c r="A3982" t="s">
        <v>4456</v>
      </c>
      <c r="B3982">
        <v>12</v>
      </c>
      <c r="C3982">
        <v>6</v>
      </c>
      <c r="D3982">
        <v>6</v>
      </c>
      <c r="E3982">
        <v>0</v>
      </c>
    </row>
    <row r="3983" spans="1:5" x14ac:dyDescent="0.2">
      <c r="A3983" t="s">
        <v>4477</v>
      </c>
      <c r="B3983">
        <v>6</v>
      </c>
      <c r="C3983">
        <v>5</v>
      </c>
      <c r="D3983">
        <v>1</v>
      </c>
      <c r="E3983">
        <v>0</v>
      </c>
    </row>
    <row r="3984" spans="1:5" x14ac:dyDescent="0.2">
      <c r="A3984" t="s">
        <v>4347</v>
      </c>
      <c r="B3984">
        <v>4</v>
      </c>
      <c r="C3984">
        <v>3</v>
      </c>
      <c r="D3984">
        <v>1</v>
      </c>
      <c r="E3984">
        <v>0</v>
      </c>
    </row>
    <row r="3985" spans="1:5" x14ac:dyDescent="0.2">
      <c r="A3985" t="s">
        <v>4367</v>
      </c>
      <c r="B3985">
        <v>622</v>
      </c>
      <c r="C3985">
        <v>276</v>
      </c>
      <c r="D3985">
        <v>345</v>
      </c>
      <c r="E3985">
        <v>1</v>
      </c>
    </row>
    <row r="3986" spans="1:5" x14ac:dyDescent="0.2">
      <c r="A3986" t="s">
        <v>4385</v>
      </c>
      <c r="B3986">
        <v>512</v>
      </c>
      <c r="C3986">
        <v>242</v>
      </c>
      <c r="D3986">
        <v>270</v>
      </c>
      <c r="E3986">
        <v>0</v>
      </c>
    </row>
    <row r="3987" spans="1:5" x14ac:dyDescent="0.2">
      <c r="A3987" t="s">
        <v>4403</v>
      </c>
      <c r="B3987">
        <v>532</v>
      </c>
      <c r="C3987">
        <v>252</v>
      </c>
      <c r="D3987">
        <v>279</v>
      </c>
      <c r="E3987">
        <v>1</v>
      </c>
    </row>
    <row r="3988" spans="1:5" x14ac:dyDescent="0.2">
      <c r="A3988" t="s">
        <v>4423</v>
      </c>
      <c r="B3988">
        <v>45</v>
      </c>
      <c r="C3988">
        <v>20</v>
      </c>
      <c r="D3988">
        <v>25</v>
      </c>
      <c r="E3988">
        <v>0</v>
      </c>
    </row>
    <row r="3989" spans="1:5" x14ac:dyDescent="0.2">
      <c r="A3989" t="s">
        <v>4439</v>
      </c>
      <c r="B3989">
        <v>51</v>
      </c>
      <c r="C3989">
        <v>7</v>
      </c>
      <c r="D3989">
        <v>44</v>
      </c>
      <c r="E3989">
        <v>0</v>
      </c>
    </row>
    <row r="3990" spans="1:5" x14ac:dyDescent="0.2">
      <c r="A3990" t="s">
        <v>4457</v>
      </c>
      <c r="B3990">
        <v>532</v>
      </c>
      <c r="C3990">
        <v>252</v>
      </c>
      <c r="D3990">
        <v>279</v>
      </c>
      <c r="E3990">
        <v>1</v>
      </c>
    </row>
    <row r="3991" spans="1:5" x14ac:dyDescent="0.2">
      <c r="A3991" t="s">
        <v>4478</v>
      </c>
      <c r="B3991">
        <v>95</v>
      </c>
      <c r="C3991">
        <v>27</v>
      </c>
      <c r="D3991">
        <v>68</v>
      </c>
      <c r="E3991">
        <v>0</v>
      </c>
    </row>
    <row r="3992" spans="1:5" x14ac:dyDescent="0.2">
      <c r="A3992" t="s">
        <v>4495</v>
      </c>
      <c r="B3992">
        <v>16</v>
      </c>
      <c r="C3992">
        <v>7</v>
      </c>
      <c r="D3992">
        <v>8</v>
      </c>
      <c r="E3992">
        <v>1</v>
      </c>
    </row>
    <row r="3993" spans="1:5" x14ac:dyDescent="0.2">
      <c r="A3993" t="s">
        <v>4348</v>
      </c>
      <c r="B3993">
        <v>2</v>
      </c>
      <c r="C3993">
        <v>2</v>
      </c>
      <c r="D3993">
        <v>0</v>
      </c>
      <c r="E3993">
        <v>0</v>
      </c>
    </row>
    <row r="3994" spans="1:5" x14ac:dyDescent="0.2">
      <c r="A3994" t="s">
        <v>4368</v>
      </c>
      <c r="B3994">
        <v>364</v>
      </c>
      <c r="C3994">
        <v>155</v>
      </c>
      <c r="D3994">
        <v>209</v>
      </c>
      <c r="E3994">
        <v>0</v>
      </c>
    </row>
    <row r="3995" spans="1:5" x14ac:dyDescent="0.2">
      <c r="A3995" t="s">
        <v>4386</v>
      </c>
      <c r="B3995">
        <v>241</v>
      </c>
      <c r="C3995">
        <v>114</v>
      </c>
      <c r="D3995">
        <v>127</v>
      </c>
      <c r="E3995">
        <v>0</v>
      </c>
    </row>
    <row r="3996" spans="1:5" x14ac:dyDescent="0.2">
      <c r="A3996" t="s">
        <v>4404</v>
      </c>
      <c r="B3996">
        <v>260</v>
      </c>
      <c r="C3996">
        <v>122</v>
      </c>
      <c r="D3996">
        <v>138</v>
      </c>
      <c r="E3996">
        <v>0</v>
      </c>
    </row>
    <row r="3997" spans="1:5" x14ac:dyDescent="0.2">
      <c r="A3997" t="s">
        <v>4424</v>
      </c>
      <c r="B3997">
        <v>87</v>
      </c>
      <c r="C3997">
        <v>33</v>
      </c>
      <c r="D3997">
        <v>54</v>
      </c>
      <c r="E3997">
        <v>0</v>
      </c>
    </row>
    <row r="3998" spans="1:5" x14ac:dyDescent="0.2">
      <c r="A3998" t="s">
        <v>4440</v>
      </c>
      <c r="B3998">
        <v>28</v>
      </c>
      <c r="C3998">
        <v>6</v>
      </c>
      <c r="D3998">
        <v>22</v>
      </c>
      <c r="E3998">
        <v>0</v>
      </c>
    </row>
    <row r="3999" spans="1:5" x14ac:dyDescent="0.2">
      <c r="A3999" t="s">
        <v>4458</v>
      </c>
      <c r="B3999">
        <v>260</v>
      </c>
      <c r="C3999">
        <v>122</v>
      </c>
      <c r="D3999">
        <v>138</v>
      </c>
      <c r="E3999">
        <v>0</v>
      </c>
    </row>
    <row r="4000" spans="1:5" x14ac:dyDescent="0.2">
      <c r="A4000" t="s">
        <v>4479</v>
      </c>
      <c r="B4000">
        <v>114</v>
      </c>
      <c r="C4000">
        <v>38</v>
      </c>
      <c r="D4000">
        <v>76</v>
      </c>
      <c r="E4000">
        <v>0</v>
      </c>
    </row>
    <row r="4001" spans="1:5" x14ac:dyDescent="0.2">
      <c r="A4001" t="s">
        <v>4496</v>
      </c>
      <c r="B4001">
        <v>17</v>
      </c>
      <c r="C4001">
        <v>6</v>
      </c>
      <c r="D4001">
        <v>11</v>
      </c>
      <c r="E4001">
        <v>0</v>
      </c>
    </row>
    <row r="4002" spans="1:5" x14ac:dyDescent="0.2">
      <c r="A4002" t="s">
        <v>4349</v>
      </c>
      <c r="B4002">
        <v>2</v>
      </c>
      <c r="C4002">
        <v>1</v>
      </c>
      <c r="D4002">
        <v>1</v>
      </c>
      <c r="E4002">
        <v>0</v>
      </c>
    </row>
    <row r="4003" spans="1:5" x14ac:dyDescent="0.2">
      <c r="A4003" t="s">
        <v>4369</v>
      </c>
      <c r="B4003">
        <v>202</v>
      </c>
      <c r="C4003">
        <v>85</v>
      </c>
      <c r="D4003">
        <v>116</v>
      </c>
      <c r="E4003">
        <v>1</v>
      </c>
    </row>
    <row r="4004" spans="1:5" x14ac:dyDescent="0.2">
      <c r="A4004" t="s">
        <v>4387</v>
      </c>
      <c r="B4004">
        <v>161</v>
      </c>
      <c r="C4004">
        <v>74</v>
      </c>
      <c r="D4004">
        <v>87</v>
      </c>
      <c r="E4004">
        <v>0</v>
      </c>
    </row>
    <row r="4005" spans="1:5" x14ac:dyDescent="0.2">
      <c r="A4005" t="s">
        <v>4405</v>
      </c>
      <c r="B4005">
        <v>174</v>
      </c>
      <c r="C4005">
        <v>78</v>
      </c>
      <c r="D4005">
        <v>95</v>
      </c>
      <c r="E4005">
        <v>1</v>
      </c>
    </row>
    <row r="4006" spans="1:5" x14ac:dyDescent="0.2">
      <c r="A4006" t="s">
        <v>4425</v>
      </c>
      <c r="B4006">
        <v>14</v>
      </c>
      <c r="C4006">
        <v>3</v>
      </c>
      <c r="D4006">
        <v>11</v>
      </c>
      <c r="E4006">
        <v>0</v>
      </c>
    </row>
    <row r="4007" spans="1:5" x14ac:dyDescent="0.2">
      <c r="A4007" t="s">
        <v>4441</v>
      </c>
      <c r="B4007">
        <v>14</v>
      </c>
      <c r="C4007">
        <v>4</v>
      </c>
      <c r="D4007">
        <v>10</v>
      </c>
      <c r="E4007">
        <v>0</v>
      </c>
    </row>
    <row r="4008" spans="1:5" x14ac:dyDescent="0.2">
      <c r="A4008" t="s">
        <v>4459</v>
      </c>
      <c r="B4008">
        <v>174</v>
      </c>
      <c r="C4008">
        <v>78</v>
      </c>
      <c r="D4008">
        <v>95</v>
      </c>
      <c r="E4008">
        <v>1</v>
      </c>
    </row>
    <row r="4009" spans="1:5" x14ac:dyDescent="0.2">
      <c r="A4009" t="s">
        <v>4480</v>
      </c>
      <c r="B4009">
        <v>28</v>
      </c>
      <c r="C4009">
        <v>7</v>
      </c>
      <c r="D4009">
        <v>21</v>
      </c>
      <c r="E4009">
        <v>0</v>
      </c>
    </row>
    <row r="4010" spans="1:5" x14ac:dyDescent="0.2">
      <c r="A4010" t="s">
        <v>4497</v>
      </c>
      <c r="B4010">
        <v>11</v>
      </c>
      <c r="C4010">
        <v>3</v>
      </c>
      <c r="D4010">
        <v>7</v>
      </c>
      <c r="E4010">
        <v>1</v>
      </c>
    </row>
    <row r="4011" spans="1:5" x14ac:dyDescent="0.2">
      <c r="A4011" t="s">
        <v>4351</v>
      </c>
      <c r="B4011">
        <v>26</v>
      </c>
      <c r="C4011">
        <v>12</v>
      </c>
      <c r="D4011">
        <v>14</v>
      </c>
      <c r="E4011">
        <v>0</v>
      </c>
    </row>
    <row r="4012" spans="1:5" x14ac:dyDescent="0.2">
      <c r="A4012" t="s">
        <v>4371</v>
      </c>
      <c r="B4012">
        <v>1849</v>
      </c>
      <c r="C4012">
        <v>854</v>
      </c>
      <c r="D4012">
        <v>993</v>
      </c>
      <c r="E4012">
        <v>2</v>
      </c>
    </row>
    <row r="4013" spans="1:5" x14ac:dyDescent="0.2">
      <c r="A4013" t="s">
        <v>4389</v>
      </c>
      <c r="B4013">
        <v>1527</v>
      </c>
      <c r="C4013">
        <v>751</v>
      </c>
      <c r="D4013">
        <v>776</v>
      </c>
      <c r="E4013">
        <v>0</v>
      </c>
    </row>
    <row r="4014" spans="1:5" x14ac:dyDescent="0.2">
      <c r="A4014" t="s">
        <v>4407</v>
      </c>
      <c r="B4014">
        <v>1618</v>
      </c>
      <c r="C4014">
        <v>783</v>
      </c>
      <c r="D4014">
        <v>833</v>
      </c>
      <c r="E4014">
        <v>2</v>
      </c>
    </row>
    <row r="4015" spans="1:5" x14ac:dyDescent="0.2">
      <c r="A4015" t="s">
        <v>4426</v>
      </c>
      <c r="B4015">
        <v>149</v>
      </c>
      <c r="C4015">
        <v>54</v>
      </c>
      <c r="D4015">
        <v>95</v>
      </c>
      <c r="E4015">
        <v>0</v>
      </c>
    </row>
    <row r="4016" spans="1:5" x14ac:dyDescent="0.2">
      <c r="A4016" t="s">
        <v>4443</v>
      </c>
      <c r="B4016">
        <v>111</v>
      </c>
      <c r="C4016">
        <v>27</v>
      </c>
      <c r="D4016">
        <v>84</v>
      </c>
      <c r="E4016">
        <v>0</v>
      </c>
    </row>
    <row r="4017" spans="1:5" x14ac:dyDescent="0.2">
      <c r="A4017" t="s">
        <v>4461</v>
      </c>
      <c r="B4017">
        <v>1618</v>
      </c>
      <c r="C4017">
        <v>783</v>
      </c>
      <c r="D4017">
        <v>833</v>
      </c>
      <c r="E4017">
        <v>2</v>
      </c>
    </row>
    <row r="4018" spans="1:5" x14ac:dyDescent="0.2">
      <c r="A4018" t="s">
        <v>4482</v>
      </c>
      <c r="B4018">
        <v>258</v>
      </c>
      <c r="C4018">
        <v>81</v>
      </c>
      <c r="D4018">
        <v>177</v>
      </c>
      <c r="E4018">
        <v>0</v>
      </c>
    </row>
    <row r="4019" spans="1:5" x14ac:dyDescent="0.2">
      <c r="A4019" t="s">
        <v>4499</v>
      </c>
      <c r="B4019">
        <v>74</v>
      </c>
      <c r="C4019">
        <v>25</v>
      </c>
      <c r="D4019">
        <v>47</v>
      </c>
      <c r="E4019">
        <v>2</v>
      </c>
    </row>
    <row r="4020" spans="1:5" x14ac:dyDescent="0.2">
      <c r="A4020" t="s">
        <v>4350</v>
      </c>
      <c r="B4020">
        <v>2</v>
      </c>
      <c r="C4020">
        <v>1</v>
      </c>
      <c r="D4020">
        <v>1</v>
      </c>
      <c r="E4020">
        <v>0</v>
      </c>
    </row>
    <row r="4021" spans="1:5" x14ac:dyDescent="0.2">
      <c r="A4021" t="s">
        <v>4370</v>
      </c>
      <c r="B4021">
        <v>16</v>
      </c>
      <c r="C4021">
        <v>11</v>
      </c>
      <c r="D4021">
        <v>5</v>
      </c>
      <c r="E4021">
        <v>0</v>
      </c>
    </row>
    <row r="4022" spans="1:5" x14ac:dyDescent="0.2">
      <c r="A4022" t="s">
        <v>4388</v>
      </c>
      <c r="B4022">
        <v>1</v>
      </c>
      <c r="C4022">
        <v>1</v>
      </c>
      <c r="D4022">
        <v>0</v>
      </c>
      <c r="E4022">
        <v>0</v>
      </c>
    </row>
    <row r="4023" spans="1:5" x14ac:dyDescent="0.2">
      <c r="A4023" t="s">
        <v>4406</v>
      </c>
      <c r="B4023">
        <v>4</v>
      </c>
      <c r="C4023">
        <v>2</v>
      </c>
      <c r="D4023">
        <v>2</v>
      </c>
      <c r="E4023">
        <v>0</v>
      </c>
    </row>
    <row r="4024" spans="1:5" x14ac:dyDescent="0.2">
      <c r="A4024" t="s">
        <v>4442</v>
      </c>
      <c r="B4024">
        <v>12</v>
      </c>
      <c r="C4024">
        <v>9</v>
      </c>
      <c r="D4024">
        <v>3</v>
      </c>
      <c r="E4024">
        <v>0</v>
      </c>
    </row>
    <row r="4025" spans="1:5" x14ac:dyDescent="0.2">
      <c r="A4025" t="s">
        <v>4460</v>
      </c>
      <c r="B4025">
        <v>4</v>
      </c>
      <c r="C4025">
        <v>2</v>
      </c>
      <c r="D4025">
        <v>2</v>
      </c>
      <c r="E4025">
        <v>0</v>
      </c>
    </row>
    <row r="4026" spans="1:5" x14ac:dyDescent="0.2">
      <c r="A4026" t="s">
        <v>4481</v>
      </c>
      <c r="B4026">
        <v>12</v>
      </c>
      <c r="C4026">
        <v>9</v>
      </c>
      <c r="D4026">
        <v>3</v>
      </c>
      <c r="E4026">
        <v>0</v>
      </c>
    </row>
    <row r="4027" spans="1:5" x14ac:dyDescent="0.2">
      <c r="A4027" t="s">
        <v>4498</v>
      </c>
      <c r="B4027">
        <v>1</v>
      </c>
      <c r="C4027">
        <v>0</v>
      </c>
      <c r="D4027">
        <v>1</v>
      </c>
      <c r="E4027">
        <v>0</v>
      </c>
    </row>
    <row r="4028" spans="1:5" x14ac:dyDescent="0.2">
      <c r="A4028" t="s">
        <v>4352</v>
      </c>
      <c r="B4028">
        <v>3</v>
      </c>
      <c r="C4028">
        <v>1</v>
      </c>
      <c r="D4028">
        <v>2</v>
      </c>
      <c r="E4028">
        <v>0</v>
      </c>
    </row>
    <row r="4029" spans="1:5" x14ac:dyDescent="0.2">
      <c r="A4029" t="s">
        <v>4372</v>
      </c>
      <c r="B4029">
        <v>92</v>
      </c>
      <c r="C4029">
        <v>45</v>
      </c>
      <c r="D4029">
        <v>47</v>
      </c>
      <c r="E4029">
        <v>0</v>
      </c>
    </row>
    <row r="4030" spans="1:5" x14ac:dyDescent="0.2">
      <c r="A4030" t="s">
        <v>4390</v>
      </c>
      <c r="B4030">
        <v>70</v>
      </c>
      <c r="C4030">
        <v>40</v>
      </c>
      <c r="D4030">
        <v>30</v>
      </c>
      <c r="E4030">
        <v>0</v>
      </c>
    </row>
    <row r="4031" spans="1:5" x14ac:dyDescent="0.2">
      <c r="A4031" t="s">
        <v>4408</v>
      </c>
      <c r="B4031">
        <v>78</v>
      </c>
      <c r="C4031">
        <v>43</v>
      </c>
      <c r="D4031">
        <v>35</v>
      </c>
      <c r="E4031">
        <v>0</v>
      </c>
    </row>
    <row r="4032" spans="1:5" x14ac:dyDescent="0.2">
      <c r="A4032" t="s">
        <v>4427</v>
      </c>
      <c r="B4032">
        <v>7</v>
      </c>
      <c r="C4032">
        <v>2</v>
      </c>
      <c r="D4032">
        <v>5</v>
      </c>
      <c r="E4032">
        <v>0</v>
      </c>
    </row>
    <row r="4033" spans="1:5" x14ac:dyDescent="0.2">
      <c r="A4033" t="s">
        <v>4444</v>
      </c>
      <c r="B4033">
        <v>8</v>
      </c>
      <c r="C4033">
        <v>0</v>
      </c>
      <c r="D4033">
        <v>8</v>
      </c>
      <c r="E4033">
        <v>0</v>
      </c>
    </row>
    <row r="4034" spans="1:5" x14ac:dyDescent="0.2">
      <c r="A4034" t="s">
        <v>4462</v>
      </c>
      <c r="B4034">
        <v>78</v>
      </c>
      <c r="C4034">
        <v>43</v>
      </c>
      <c r="D4034">
        <v>35</v>
      </c>
      <c r="E4034">
        <v>0</v>
      </c>
    </row>
    <row r="4035" spans="1:5" x14ac:dyDescent="0.2">
      <c r="A4035" t="s">
        <v>4483</v>
      </c>
      <c r="B4035">
        <v>15</v>
      </c>
      <c r="C4035">
        <v>2</v>
      </c>
      <c r="D4035">
        <v>13</v>
      </c>
      <c r="E4035">
        <v>0</v>
      </c>
    </row>
    <row r="4036" spans="1:5" x14ac:dyDescent="0.2">
      <c r="A4036" t="s">
        <v>4500</v>
      </c>
      <c r="B4036">
        <v>5</v>
      </c>
      <c r="C4036">
        <v>2</v>
      </c>
      <c r="D4036">
        <v>3</v>
      </c>
      <c r="E4036">
        <v>0</v>
      </c>
    </row>
    <row r="4037" spans="1:5" x14ac:dyDescent="0.2">
      <c r="A4037" t="s">
        <v>4373</v>
      </c>
      <c r="B4037">
        <v>17</v>
      </c>
      <c r="C4037">
        <v>9</v>
      </c>
      <c r="D4037">
        <v>8</v>
      </c>
      <c r="E4037">
        <v>0</v>
      </c>
    </row>
    <row r="4038" spans="1:5" x14ac:dyDescent="0.2">
      <c r="A4038" t="s">
        <v>4391</v>
      </c>
      <c r="B4038">
        <v>6</v>
      </c>
      <c r="C4038">
        <v>3</v>
      </c>
      <c r="D4038">
        <v>3</v>
      </c>
      <c r="E4038">
        <v>0</v>
      </c>
    </row>
    <row r="4039" spans="1:5" x14ac:dyDescent="0.2">
      <c r="A4039" t="s">
        <v>4409</v>
      </c>
      <c r="B4039">
        <v>6</v>
      </c>
      <c r="C4039">
        <v>3</v>
      </c>
      <c r="D4039">
        <v>3</v>
      </c>
      <c r="E4039">
        <v>0</v>
      </c>
    </row>
    <row r="4040" spans="1:5" x14ac:dyDescent="0.2">
      <c r="A4040" t="s">
        <v>4445</v>
      </c>
      <c r="B4040">
        <v>11</v>
      </c>
      <c r="C4040">
        <v>6</v>
      </c>
      <c r="D4040">
        <v>5</v>
      </c>
      <c r="E4040">
        <v>0</v>
      </c>
    </row>
    <row r="4041" spans="1:5" x14ac:dyDescent="0.2">
      <c r="A4041" t="s">
        <v>4463</v>
      </c>
      <c r="B4041">
        <v>6</v>
      </c>
      <c r="C4041">
        <v>3</v>
      </c>
      <c r="D4041">
        <v>3</v>
      </c>
      <c r="E4041">
        <v>0</v>
      </c>
    </row>
    <row r="4042" spans="1:5" x14ac:dyDescent="0.2">
      <c r="A4042" t="s">
        <v>4484</v>
      </c>
      <c r="B4042">
        <v>11</v>
      </c>
      <c r="C4042">
        <v>6</v>
      </c>
      <c r="D4042">
        <v>5</v>
      </c>
      <c r="E4042">
        <v>0</v>
      </c>
    </row>
    <row r="4043" spans="1:5" x14ac:dyDescent="0.2">
      <c r="A4043" t="s">
        <v>4523</v>
      </c>
      <c r="B4043">
        <v>38</v>
      </c>
      <c r="C4043">
        <v>24</v>
      </c>
      <c r="D4043">
        <v>14</v>
      </c>
      <c r="E4043">
        <v>0</v>
      </c>
    </row>
    <row r="4044" spans="1:5" x14ac:dyDescent="0.2">
      <c r="A4044" t="s">
        <v>4580</v>
      </c>
      <c r="B4044">
        <v>38</v>
      </c>
      <c r="C4044">
        <v>24</v>
      </c>
      <c r="D4044">
        <v>14</v>
      </c>
      <c r="E4044">
        <v>0</v>
      </c>
    </row>
    <row r="4045" spans="1:5" x14ac:dyDescent="0.2">
      <c r="A4045" t="s">
        <v>4634</v>
      </c>
      <c r="B4045">
        <v>38</v>
      </c>
      <c r="C4045">
        <v>24</v>
      </c>
      <c r="D4045">
        <v>14</v>
      </c>
      <c r="E4045">
        <v>0</v>
      </c>
    </row>
    <row r="4046" spans="1:5" x14ac:dyDescent="0.2">
      <c r="A4046" t="s">
        <v>4524</v>
      </c>
      <c r="B4046">
        <v>13</v>
      </c>
      <c r="C4046">
        <v>6</v>
      </c>
      <c r="D4046">
        <v>7</v>
      </c>
      <c r="E4046">
        <v>0</v>
      </c>
    </row>
    <row r="4047" spans="1:5" x14ac:dyDescent="0.2">
      <c r="A4047" t="s">
        <v>4581</v>
      </c>
      <c r="B4047">
        <v>13</v>
      </c>
      <c r="C4047">
        <v>6</v>
      </c>
      <c r="D4047">
        <v>7</v>
      </c>
      <c r="E4047">
        <v>0</v>
      </c>
    </row>
    <row r="4048" spans="1:5" x14ac:dyDescent="0.2">
      <c r="A4048" t="s">
        <v>4635</v>
      </c>
      <c r="B4048">
        <v>13</v>
      </c>
      <c r="C4048">
        <v>6</v>
      </c>
      <c r="D4048">
        <v>7</v>
      </c>
      <c r="E4048">
        <v>0</v>
      </c>
    </row>
    <row r="4049" spans="1:5" x14ac:dyDescent="0.2">
      <c r="A4049" t="s">
        <v>4525</v>
      </c>
      <c r="B4049">
        <v>235</v>
      </c>
      <c r="C4049">
        <v>108</v>
      </c>
      <c r="D4049">
        <v>127</v>
      </c>
      <c r="E4049">
        <v>0</v>
      </c>
    </row>
    <row r="4050" spans="1:5" x14ac:dyDescent="0.2">
      <c r="A4050" t="s">
        <v>4544</v>
      </c>
      <c r="B4050">
        <v>187</v>
      </c>
      <c r="C4050">
        <v>90</v>
      </c>
      <c r="D4050">
        <v>97</v>
      </c>
      <c r="E4050">
        <v>0</v>
      </c>
    </row>
    <row r="4051" spans="1:5" x14ac:dyDescent="0.2">
      <c r="A4051" t="s">
        <v>4562</v>
      </c>
      <c r="B4051" s="45">
        <v>202</v>
      </c>
      <c r="C4051" s="45">
        <v>96</v>
      </c>
      <c r="D4051" s="45">
        <v>106</v>
      </c>
      <c r="E4051">
        <v>0</v>
      </c>
    </row>
    <row r="4052" spans="1:5" x14ac:dyDescent="0.2">
      <c r="A4052" t="s">
        <v>4582</v>
      </c>
      <c r="B4052" s="45">
        <v>18</v>
      </c>
      <c r="C4052" s="45">
        <v>5</v>
      </c>
      <c r="D4052" s="45">
        <v>13</v>
      </c>
      <c r="E4052">
        <v>0</v>
      </c>
    </row>
    <row r="4053" spans="1:5" x14ac:dyDescent="0.2">
      <c r="A4053" t="s">
        <v>4598</v>
      </c>
      <c r="B4053" s="45">
        <v>16</v>
      </c>
      <c r="C4053" s="45">
        <v>7</v>
      </c>
      <c r="D4053" s="45">
        <v>9</v>
      </c>
      <c r="E4053">
        <v>0</v>
      </c>
    </row>
    <row r="4054" spans="1:5" x14ac:dyDescent="0.2">
      <c r="A4054" t="s">
        <v>4616</v>
      </c>
      <c r="B4054" s="45">
        <v>202</v>
      </c>
      <c r="C4054" s="45">
        <v>96</v>
      </c>
      <c r="D4054" s="45">
        <v>106</v>
      </c>
      <c r="E4054">
        <v>0</v>
      </c>
    </row>
    <row r="4055" spans="1:5" x14ac:dyDescent="0.2">
      <c r="A4055" t="s">
        <v>4636</v>
      </c>
      <c r="B4055" s="45">
        <v>34</v>
      </c>
      <c r="C4055" s="45">
        <v>12</v>
      </c>
      <c r="D4055" s="45">
        <v>22</v>
      </c>
      <c r="E4055">
        <v>0</v>
      </c>
    </row>
    <row r="4056" spans="1:5" x14ac:dyDescent="0.2">
      <c r="A4056" t="s">
        <v>4655</v>
      </c>
      <c r="B4056" s="45">
        <v>15</v>
      </c>
      <c r="C4056" s="45">
        <v>6</v>
      </c>
      <c r="D4056" s="45">
        <v>9</v>
      </c>
      <c r="E4056">
        <v>0</v>
      </c>
    </row>
    <row r="4057" spans="1:5" x14ac:dyDescent="0.2">
      <c r="A4057" t="s">
        <v>4507</v>
      </c>
      <c r="B4057" s="45">
        <v>1</v>
      </c>
      <c r="C4057" s="45">
        <v>0</v>
      </c>
      <c r="D4057" s="45">
        <v>1</v>
      </c>
      <c r="E4057">
        <v>0</v>
      </c>
    </row>
    <row r="4058" spans="1:5" x14ac:dyDescent="0.2">
      <c r="A4058" t="s">
        <v>4526</v>
      </c>
      <c r="B4058" s="45">
        <v>63</v>
      </c>
      <c r="C4058" s="45">
        <v>31</v>
      </c>
      <c r="D4058" s="45">
        <v>32</v>
      </c>
      <c r="E4058">
        <v>0</v>
      </c>
    </row>
    <row r="4059" spans="1:5" x14ac:dyDescent="0.2">
      <c r="A4059" t="s">
        <v>4545</v>
      </c>
      <c r="B4059" s="45">
        <v>48</v>
      </c>
      <c r="C4059" s="45">
        <v>27</v>
      </c>
      <c r="D4059" s="45">
        <v>21</v>
      </c>
      <c r="E4059">
        <v>0</v>
      </c>
    </row>
    <row r="4060" spans="1:5" x14ac:dyDescent="0.2">
      <c r="A4060" t="s">
        <v>4563</v>
      </c>
      <c r="B4060" s="45">
        <v>50</v>
      </c>
      <c r="C4060" s="45">
        <v>27</v>
      </c>
      <c r="D4060" s="45">
        <v>23</v>
      </c>
      <c r="E4060">
        <v>0</v>
      </c>
    </row>
    <row r="4061" spans="1:5" x14ac:dyDescent="0.2">
      <c r="A4061" t="s">
        <v>4583</v>
      </c>
      <c r="B4061" s="45">
        <v>1</v>
      </c>
      <c r="C4061" s="45">
        <v>0</v>
      </c>
      <c r="D4061" s="45">
        <v>1</v>
      </c>
      <c r="E4061">
        <v>0</v>
      </c>
    </row>
    <row r="4062" spans="1:5" x14ac:dyDescent="0.2">
      <c r="A4062" t="s">
        <v>4599</v>
      </c>
      <c r="B4062" s="45">
        <v>12</v>
      </c>
      <c r="C4062" s="45">
        <v>4</v>
      </c>
      <c r="D4062" s="45">
        <v>8</v>
      </c>
      <c r="E4062">
        <v>0</v>
      </c>
    </row>
    <row r="4063" spans="1:5" x14ac:dyDescent="0.2">
      <c r="A4063" t="s">
        <v>4617</v>
      </c>
      <c r="B4063" s="45">
        <v>50</v>
      </c>
      <c r="C4063" s="45">
        <v>27</v>
      </c>
      <c r="D4063" s="45">
        <v>23</v>
      </c>
      <c r="E4063">
        <v>0</v>
      </c>
    </row>
    <row r="4064" spans="1:5" x14ac:dyDescent="0.2">
      <c r="A4064" t="s">
        <v>4637</v>
      </c>
      <c r="B4064" s="45">
        <v>13</v>
      </c>
      <c r="C4064" s="45">
        <v>4</v>
      </c>
      <c r="D4064" s="45">
        <v>9</v>
      </c>
      <c r="E4064">
        <v>0</v>
      </c>
    </row>
    <row r="4065" spans="1:5" x14ac:dyDescent="0.2">
      <c r="A4065" t="s">
        <v>4656</v>
      </c>
      <c r="B4065" s="45">
        <v>1</v>
      </c>
      <c r="C4065" s="45">
        <v>0</v>
      </c>
      <c r="D4065" s="45">
        <v>1</v>
      </c>
      <c r="E4065">
        <v>0</v>
      </c>
    </row>
    <row r="4066" spans="1:5" x14ac:dyDescent="0.2">
      <c r="A4066" t="s">
        <v>4508</v>
      </c>
      <c r="B4066" s="45">
        <v>10</v>
      </c>
      <c r="C4066" s="45">
        <v>6</v>
      </c>
      <c r="D4066" s="45">
        <v>4</v>
      </c>
      <c r="E4066">
        <v>0</v>
      </c>
    </row>
    <row r="4067" spans="1:5" x14ac:dyDescent="0.2">
      <c r="A4067" t="s">
        <v>4527</v>
      </c>
      <c r="B4067" s="45">
        <v>922</v>
      </c>
      <c r="C4067" s="45">
        <v>389</v>
      </c>
      <c r="D4067" s="45">
        <v>533</v>
      </c>
      <c r="E4067">
        <v>0</v>
      </c>
    </row>
    <row r="4068" spans="1:5" x14ac:dyDescent="0.2">
      <c r="A4068" t="s">
        <v>4546</v>
      </c>
      <c r="B4068" s="45">
        <v>724</v>
      </c>
      <c r="C4068" s="45">
        <v>335</v>
      </c>
      <c r="D4068" s="45">
        <v>389</v>
      </c>
      <c r="E4068">
        <v>0</v>
      </c>
    </row>
    <row r="4069" spans="1:5" x14ac:dyDescent="0.2">
      <c r="A4069" t="s">
        <v>4564</v>
      </c>
      <c r="B4069" s="45">
        <v>766</v>
      </c>
      <c r="C4069" s="45">
        <v>350</v>
      </c>
      <c r="D4069" s="45">
        <v>416</v>
      </c>
      <c r="E4069">
        <v>0</v>
      </c>
    </row>
    <row r="4070" spans="1:5" x14ac:dyDescent="0.2">
      <c r="A4070" t="s">
        <v>4584</v>
      </c>
      <c r="B4070" s="45">
        <v>69</v>
      </c>
      <c r="C4070" s="45">
        <v>28</v>
      </c>
      <c r="D4070" s="45">
        <v>41</v>
      </c>
      <c r="E4070">
        <v>0</v>
      </c>
    </row>
    <row r="4071" spans="1:5" x14ac:dyDescent="0.2">
      <c r="A4071" t="s">
        <v>4600</v>
      </c>
      <c r="B4071" s="45">
        <v>92</v>
      </c>
      <c r="C4071" s="45">
        <v>15</v>
      </c>
      <c r="D4071" s="45">
        <v>77</v>
      </c>
      <c r="E4071">
        <v>0</v>
      </c>
    </row>
    <row r="4072" spans="1:5" x14ac:dyDescent="0.2">
      <c r="A4072" t="s">
        <v>4618</v>
      </c>
      <c r="B4072" s="45">
        <v>766</v>
      </c>
      <c r="C4072" s="45">
        <v>350</v>
      </c>
      <c r="D4072" s="45">
        <v>416</v>
      </c>
      <c r="E4072">
        <v>0</v>
      </c>
    </row>
    <row r="4073" spans="1:5" x14ac:dyDescent="0.2">
      <c r="A4073" t="s">
        <v>4638</v>
      </c>
      <c r="B4073" s="45">
        <v>161</v>
      </c>
      <c r="C4073" s="45">
        <v>43</v>
      </c>
      <c r="D4073" s="45">
        <v>118</v>
      </c>
      <c r="E4073">
        <v>0</v>
      </c>
    </row>
    <row r="4074" spans="1:5" x14ac:dyDescent="0.2">
      <c r="A4074" t="s">
        <v>4657</v>
      </c>
      <c r="B4074" s="45">
        <v>32</v>
      </c>
      <c r="C4074" s="45">
        <v>9</v>
      </c>
      <c r="D4074" s="45">
        <v>23</v>
      </c>
      <c r="E4074">
        <v>0</v>
      </c>
    </row>
    <row r="4075" spans="1:5" x14ac:dyDescent="0.2">
      <c r="A4075" t="s">
        <v>4509</v>
      </c>
      <c r="B4075" s="45">
        <v>5</v>
      </c>
      <c r="C4075" s="45">
        <v>3</v>
      </c>
      <c r="D4075" s="45">
        <v>2</v>
      </c>
      <c r="E4075">
        <v>0</v>
      </c>
    </row>
    <row r="4076" spans="1:5" x14ac:dyDescent="0.2">
      <c r="A4076" t="s">
        <v>4528</v>
      </c>
      <c r="B4076" s="45">
        <v>256</v>
      </c>
      <c r="C4076" s="45">
        <v>100</v>
      </c>
      <c r="D4076" s="45">
        <v>156</v>
      </c>
      <c r="E4076">
        <v>0</v>
      </c>
    </row>
    <row r="4077" spans="1:5" x14ac:dyDescent="0.2">
      <c r="A4077" t="s">
        <v>4547</v>
      </c>
      <c r="B4077" s="45">
        <v>187</v>
      </c>
      <c r="C4077" s="45">
        <v>83</v>
      </c>
      <c r="D4077" s="45">
        <v>104</v>
      </c>
      <c r="E4077">
        <v>0</v>
      </c>
    </row>
    <row r="4078" spans="1:5" x14ac:dyDescent="0.2">
      <c r="A4078" t="s">
        <v>4565</v>
      </c>
      <c r="B4078" s="45">
        <v>207</v>
      </c>
      <c r="C4078" s="45">
        <v>88</v>
      </c>
      <c r="D4078" s="45">
        <v>119</v>
      </c>
      <c r="E4078">
        <v>0</v>
      </c>
    </row>
    <row r="4079" spans="1:5" x14ac:dyDescent="0.2">
      <c r="A4079" t="s">
        <v>4585</v>
      </c>
      <c r="B4079" s="45">
        <v>18</v>
      </c>
      <c r="C4079" s="45">
        <v>9</v>
      </c>
      <c r="D4079" s="45">
        <v>9</v>
      </c>
      <c r="E4079">
        <v>0</v>
      </c>
    </row>
    <row r="4080" spans="1:5" x14ac:dyDescent="0.2">
      <c r="A4080" t="s">
        <v>4601</v>
      </c>
      <c r="B4080" s="45">
        <v>32</v>
      </c>
      <c r="C4080" s="45">
        <v>4</v>
      </c>
      <c r="D4080" s="45">
        <v>28</v>
      </c>
      <c r="E4080">
        <v>0</v>
      </c>
    </row>
    <row r="4081" spans="1:5" x14ac:dyDescent="0.2">
      <c r="A4081" t="s">
        <v>4619</v>
      </c>
      <c r="B4081" s="45">
        <v>207</v>
      </c>
      <c r="C4081" s="45">
        <v>88</v>
      </c>
      <c r="D4081" s="45">
        <v>119</v>
      </c>
      <c r="E4081">
        <v>0</v>
      </c>
    </row>
    <row r="4082" spans="1:5" x14ac:dyDescent="0.2">
      <c r="A4082" t="s">
        <v>4639</v>
      </c>
      <c r="B4082" s="45">
        <v>50</v>
      </c>
      <c r="C4082" s="45">
        <v>13</v>
      </c>
      <c r="D4082" s="45">
        <v>37</v>
      </c>
      <c r="E4082">
        <v>0</v>
      </c>
    </row>
    <row r="4083" spans="1:5" x14ac:dyDescent="0.2">
      <c r="A4083" t="s">
        <v>4658</v>
      </c>
      <c r="B4083" s="45">
        <v>15</v>
      </c>
      <c r="C4083" s="45">
        <v>2</v>
      </c>
      <c r="D4083" s="45">
        <v>13</v>
      </c>
      <c r="E4083">
        <v>0</v>
      </c>
    </row>
    <row r="4084" spans="1:5" x14ac:dyDescent="0.2">
      <c r="A4084" t="s">
        <v>4510</v>
      </c>
      <c r="B4084" s="45">
        <v>13</v>
      </c>
      <c r="C4084" s="45">
        <v>8</v>
      </c>
      <c r="D4084" s="45">
        <v>5</v>
      </c>
      <c r="E4084">
        <v>0</v>
      </c>
    </row>
    <row r="4085" spans="1:5" x14ac:dyDescent="0.2">
      <c r="A4085" t="s">
        <v>4529</v>
      </c>
      <c r="B4085" s="45">
        <v>962</v>
      </c>
      <c r="C4085" s="45">
        <v>454</v>
      </c>
      <c r="D4085" s="45">
        <v>508</v>
      </c>
      <c r="E4085">
        <v>0</v>
      </c>
    </row>
    <row r="4086" spans="1:5" x14ac:dyDescent="0.2">
      <c r="A4086" t="s">
        <v>4548</v>
      </c>
      <c r="B4086" s="45">
        <v>806</v>
      </c>
      <c r="C4086" s="45">
        <v>399</v>
      </c>
      <c r="D4086" s="45">
        <v>407</v>
      </c>
      <c r="E4086">
        <v>0</v>
      </c>
    </row>
    <row r="4087" spans="1:5" x14ac:dyDescent="0.2">
      <c r="A4087" t="s">
        <v>4566</v>
      </c>
      <c r="B4087" s="45">
        <v>834</v>
      </c>
      <c r="C4087" s="45">
        <v>407</v>
      </c>
      <c r="D4087" s="45">
        <v>427</v>
      </c>
      <c r="E4087">
        <v>0</v>
      </c>
    </row>
    <row r="4088" spans="1:5" x14ac:dyDescent="0.2">
      <c r="A4088" t="s">
        <v>4586</v>
      </c>
      <c r="B4088" s="45">
        <v>95</v>
      </c>
      <c r="C4088" s="45">
        <v>38</v>
      </c>
      <c r="D4088" s="45">
        <v>57</v>
      </c>
      <c r="E4088">
        <v>0</v>
      </c>
    </row>
    <row r="4089" spans="1:5" x14ac:dyDescent="0.2">
      <c r="A4089" t="s">
        <v>4602</v>
      </c>
      <c r="B4089" s="45">
        <v>41</v>
      </c>
      <c r="C4089" s="45">
        <v>12</v>
      </c>
      <c r="D4089" s="45">
        <v>29</v>
      </c>
      <c r="E4089">
        <v>0</v>
      </c>
    </row>
    <row r="4090" spans="1:5" x14ac:dyDescent="0.2">
      <c r="A4090" t="s">
        <v>4620</v>
      </c>
      <c r="B4090" s="45">
        <v>834</v>
      </c>
      <c r="C4090" s="45">
        <v>407</v>
      </c>
      <c r="D4090" s="45">
        <v>427</v>
      </c>
      <c r="E4090">
        <v>0</v>
      </c>
    </row>
    <row r="4091" spans="1:5" x14ac:dyDescent="0.2">
      <c r="A4091" t="s">
        <v>4640</v>
      </c>
      <c r="B4091" s="45">
        <v>136</v>
      </c>
      <c r="C4091" s="45">
        <v>50</v>
      </c>
      <c r="D4091" s="45">
        <v>86</v>
      </c>
      <c r="E4091">
        <v>0</v>
      </c>
    </row>
    <row r="4092" spans="1:5" x14ac:dyDescent="0.2">
      <c r="A4092" t="s">
        <v>4659</v>
      </c>
      <c r="B4092" s="45">
        <v>22</v>
      </c>
      <c r="C4092" s="45">
        <v>6</v>
      </c>
      <c r="D4092" s="45">
        <v>16</v>
      </c>
      <c r="E4092">
        <v>0</v>
      </c>
    </row>
    <row r="4093" spans="1:5" x14ac:dyDescent="0.2">
      <c r="A4093" t="s">
        <v>4511</v>
      </c>
      <c r="B4093" s="45">
        <v>10</v>
      </c>
      <c r="C4093" s="45">
        <v>4</v>
      </c>
      <c r="D4093" s="45">
        <v>6</v>
      </c>
      <c r="E4093">
        <v>0</v>
      </c>
    </row>
    <row r="4094" spans="1:5" x14ac:dyDescent="0.2">
      <c r="A4094" t="s">
        <v>4530</v>
      </c>
      <c r="B4094" s="45">
        <v>230</v>
      </c>
      <c r="C4094" s="45">
        <v>118</v>
      </c>
      <c r="D4094" s="45">
        <v>112</v>
      </c>
      <c r="E4094">
        <v>0</v>
      </c>
    </row>
    <row r="4095" spans="1:5" x14ac:dyDescent="0.2">
      <c r="A4095" t="s">
        <v>4549</v>
      </c>
      <c r="B4095" s="45">
        <v>146</v>
      </c>
      <c r="C4095" s="45">
        <v>80</v>
      </c>
      <c r="D4095" s="45">
        <v>66</v>
      </c>
      <c r="E4095">
        <v>0</v>
      </c>
    </row>
    <row r="4096" spans="1:5" x14ac:dyDescent="0.2">
      <c r="A4096" t="s">
        <v>4567</v>
      </c>
      <c r="B4096" s="45">
        <v>168</v>
      </c>
      <c r="C4096" s="45">
        <v>89</v>
      </c>
      <c r="D4096" s="45">
        <v>79</v>
      </c>
      <c r="E4096">
        <v>0</v>
      </c>
    </row>
    <row r="4097" spans="1:5" x14ac:dyDescent="0.2">
      <c r="A4097" t="s">
        <v>4587</v>
      </c>
      <c r="B4097" s="45">
        <v>10</v>
      </c>
      <c r="C4097" s="45">
        <v>6</v>
      </c>
      <c r="D4097" s="45">
        <v>4</v>
      </c>
      <c r="E4097">
        <v>0</v>
      </c>
    </row>
    <row r="4098" spans="1:5" x14ac:dyDescent="0.2">
      <c r="A4098" t="s">
        <v>4603</v>
      </c>
      <c r="B4098" s="45">
        <v>54</v>
      </c>
      <c r="C4098" s="45">
        <v>24</v>
      </c>
      <c r="D4098" s="45">
        <v>30</v>
      </c>
      <c r="E4098">
        <v>0</v>
      </c>
    </row>
    <row r="4099" spans="1:5" x14ac:dyDescent="0.2">
      <c r="A4099" t="s">
        <v>4621</v>
      </c>
      <c r="B4099" s="45">
        <v>168</v>
      </c>
      <c r="C4099" s="45">
        <v>89</v>
      </c>
      <c r="D4099" s="45">
        <v>79</v>
      </c>
      <c r="E4099">
        <v>0</v>
      </c>
    </row>
    <row r="4100" spans="1:5" x14ac:dyDescent="0.2">
      <c r="A4100" t="s">
        <v>4641</v>
      </c>
      <c r="B4100" s="45">
        <v>63</v>
      </c>
      <c r="C4100" s="45">
        <v>29</v>
      </c>
      <c r="D4100" s="45">
        <v>34</v>
      </c>
      <c r="E4100">
        <v>0</v>
      </c>
    </row>
    <row r="4101" spans="1:5" x14ac:dyDescent="0.2">
      <c r="A4101" t="s">
        <v>4660</v>
      </c>
      <c r="B4101" s="45">
        <v>12</v>
      </c>
      <c r="C4101" s="45">
        <v>5</v>
      </c>
      <c r="D4101" s="45">
        <v>7</v>
      </c>
      <c r="E4101">
        <v>0</v>
      </c>
    </row>
    <row r="4102" spans="1:5" x14ac:dyDescent="0.2">
      <c r="A4102" t="s">
        <v>4512</v>
      </c>
      <c r="B4102" s="45">
        <v>11</v>
      </c>
      <c r="C4102" s="45">
        <v>5</v>
      </c>
      <c r="D4102" s="45">
        <v>6</v>
      </c>
      <c r="E4102">
        <v>0</v>
      </c>
    </row>
    <row r="4103" spans="1:5" x14ac:dyDescent="0.2">
      <c r="A4103" t="s">
        <v>4531</v>
      </c>
      <c r="B4103" s="45">
        <v>449</v>
      </c>
      <c r="C4103" s="45">
        <v>217</v>
      </c>
      <c r="D4103" s="45">
        <v>232</v>
      </c>
      <c r="E4103">
        <v>0</v>
      </c>
    </row>
    <row r="4104" spans="1:5" x14ac:dyDescent="0.2">
      <c r="A4104" t="s">
        <v>4550</v>
      </c>
      <c r="B4104" s="45">
        <v>379</v>
      </c>
      <c r="C4104" s="45">
        <v>196</v>
      </c>
      <c r="D4104" s="45">
        <v>183</v>
      </c>
      <c r="E4104">
        <v>0</v>
      </c>
    </row>
    <row r="4105" spans="1:5" x14ac:dyDescent="0.2">
      <c r="A4105" t="s">
        <v>4568</v>
      </c>
      <c r="B4105" s="45">
        <v>410</v>
      </c>
      <c r="C4105" s="45">
        <v>209</v>
      </c>
      <c r="D4105" s="45">
        <v>201</v>
      </c>
      <c r="E4105">
        <v>0</v>
      </c>
    </row>
    <row r="4106" spans="1:5" x14ac:dyDescent="0.2">
      <c r="A4106" t="s">
        <v>4588</v>
      </c>
      <c r="B4106" s="45">
        <v>14</v>
      </c>
      <c r="C4106" s="45">
        <v>6</v>
      </c>
      <c r="D4106" s="45">
        <v>8</v>
      </c>
      <c r="E4106">
        <v>0</v>
      </c>
    </row>
    <row r="4107" spans="1:5" x14ac:dyDescent="0.2">
      <c r="A4107" t="s">
        <v>4604</v>
      </c>
      <c r="B4107" s="45">
        <v>30</v>
      </c>
      <c r="C4107" s="45">
        <v>3</v>
      </c>
      <c r="D4107" s="45">
        <v>27</v>
      </c>
      <c r="E4107">
        <v>0</v>
      </c>
    </row>
    <row r="4108" spans="1:5" x14ac:dyDescent="0.2">
      <c r="A4108" t="s">
        <v>4622</v>
      </c>
      <c r="B4108" s="45">
        <v>410</v>
      </c>
      <c r="C4108" s="45">
        <v>209</v>
      </c>
      <c r="D4108" s="45">
        <v>201</v>
      </c>
      <c r="E4108">
        <v>0</v>
      </c>
    </row>
    <row r="4109" spans="1:5" x14ac:dyDescent="0.2">
      <c r="A4109" t="s">
        <v>4642</v>
      </c>
      <c r="B4109" s="45">
        <v>44</v>
      </c>
      <c r="C4109" s="45">
        <v>9</v>
      </c>
      <c r="D4109" s="45">
        <v>35</v>
      </c>
      <c r="E4109">
        <v>0</v>
      </c>
    </row>
    <row r="4110" spans="1:5" x14ac:dyDescent="0.2">
      <c r="A4110" t="s">
        <v>4661</v>
      </c>
      <c r="B4110" s="45">
        <v>21</v>
      </c>
      <c r="C4110" s="45">
        <v>8</v>
      </c>
      <c r="D4110" s="45">
        <v>13</v>
      </c>
      <c r="E4110">
        <v>0</v>
      </c>
    </row>
    <row r="4111" spans="1:5" x14ac:dyDescent="0.2">
      <c r="A4111" t="s">
        <v>4514</v>
      </c>
      <c r="B4111" s="45">
        <v>30</v>
      </c>
      <c r="C4111" s="45">
        <v>14</v>
      </c>
      <c r="D4111" s="45">
        <v>16</v>
      </c>
      <c r="E4111">
        <v>0</v>
      </c>
    </row>
    <row r="4112" spans="1:5" x14ac:dyDescent="0.2">
      <c r="A4112" t="s">
        <v>4533</v>
      </c>
      <c r="B4112" s="45">
        <v>1004</v>
      </c>
      <c r="C4112" s="45">
        <v>471</v>
      </c>
      <c r="D4112" s="45">
        <v>533</v>
      </c>
      <c r="E4112">
        <v>0</v>
      </c>
    </row>
    <row r="4113" spans="1:5" x14ac:dyDescent="0.2">
      <c r="A4113" t="s">
        <v>4552</v>
      </c>
      <c r="B4113" s="45">
        <v>659</v>
      </c>
      <c r="C4113" s="45">
        <v>334</v>
      </c>
      <c r="D4113" s="45">
        <v>325</v>
      </c>
      <c r="E4113">
        <v>0</v>
      </c>
    </row>
    <row r="4114" spans="1:5" x14ac:dyDescent="0.2">
      <c r="A4114" t="s">
        <v>4570</v>
      </c>
      <c r="B4114" s="45">
        <v>734</v>
      </c>
      <c r="C4114" s="45">
        <v>364</v>
      </c>
      <c r="D4114" s="45">
        <v>370</v>
      </c>
      <c r="E4114">
        <v>0</v>
      </c>
    </row>
    <row r="4115" spans="1:5" x14ac:dyDescent="0.2">
      <c r="A4115" t="s">
        <v>4590</v>
      </c>
      <c r="B4115" s="45">
        <v>126</v>
      </c>
      <c r="C4115" s="45">
        <v>53</v>
      </c>
      <c r="D4115" s="45">
        <v>73</v>
      </c>
      <c r="E4115">
        <v>0</v>
      </c>
    </row>
    <row r="4116" spans="1:5" x14ac:dyDescent="0.2">
      <c r="A4116" t="s">
        <v>4606</v>
      </c>
      <c r="B4116" s="45">
        <v>158</v>
      </c>
      <c r="C4116" s="45">
        <v>60</v>
      </c>
      <c r="D4116" s="45">
        <v>98</v>
      </c>
      <c r="E4116">
        <v>0</v>
      </c>
    </row>
    <row r="4117" spans="1:5" x14ac:dyDescent="0.2">
      <c r="A4117" t="s">
        <v>4624</v>
      </c>
      <c r="B4117" s="45">
        <v>734</v>
      </c>
      <c r="C4117" s="45">
        <v>364</v>
      </c>
      <c r="D4117" s="45">
        <v>370</v>
      </c>
      <c r="E4117">
        <v>0</v>
      </c>
    </row>
    <row r="4118" spans="1:5" x14ac:dyDescent="0.2">
      <c r="A4118" t="s">
        <v>4644</v>
      </c>
      <c r="B4118" s="45">
        <v>281</v>
      </c>
      <c r="C4118" s="45">
        <v>110</v>
      </c>
      <c r="D4118" s="45">
        <v>171</v>
      </c>
      <c r="E4118">
        <v>0</v>
      </c>
    </row>
    <row r="4119" spans="1:5" x14ac:dyDescent="0.2">
      <c r="A4119" t="s">
        <v>4663</v>
      </c>
      <c r="B4119" s="45">
        <v>45</v>
      </c>
      <c r="C4119" s="45">
        <v>16</v>
      </c>
      <c r="D4119" s="45">
        <v>29</v>
      </c>
      <c r="E4119">
        <v>0</v>
      </c>
    </row>
    <row r="4120" spans="1:5" x14ac:dyDescent="0.2">
      <c r="A4120" t="s">
        <v>4513</v>
      </c>
      <c r="B4120" s="45">
        <v>14</v>
      </c>
      <c r="C4120" s="45">
        <v>5</v>
      </c>
      <c r="D4120" s="45">
        <v>9</v>
      </c>
      <c r="E4120">
        <v>0</v>
      </c>
    </row>
    <row r="4121" spans="1:5" x14ac:dyDescent="0.2">
      <c r="A4121" t="s">
        <v>4532</v>
      </c>
      <c r="B4121" s="45">
        <v>374</v>
      </c>
      <c r="C4121" s="45">
        <v>178</v>
      </c>
      <c r="D4121" s="45">
        <v>196</v>
      </c>
      <c r="E4121">
        <v>0</v>
      </c>
    </row>
    <row r="4122" spans="1:5" x14ac:dyDescent="0.2">
      <c r="A4122" t="s">
        <v>4551</v>
      </c>
      <c r="B4122" s="45">
        <v>266</v>
      </c>
      <c r="C4122" s="45">
        <v>138</v>
      </c>
      <c r="D4122" s="45">
        <v>128</v>
      </c>
      <c r="E4122">
        <v>0</v>
      </c>
    </row>
    <row r="4123" spans="1:5" x14ac:dyDescent="0.2">
      <c r="A4123" t="s">
        <v>4569</v>
      </c>
      <c r="B4123" s="45">
        <v>294</v>
      </c>
      <c r="C4123" s="45">
        <v>148</v>
      </c>
      <c r="D4123" s="45">
        <v>146</v>
      </c>
      <c r="E4123">
        <v>0</v>
      </c>
    </row>
    <row r="4124" spans="1:5" x14ac:dyDescent="0.2">
      <c r="A4124" t="s">
        <v>4589</v>
      </c>
      <c r="B4124" s="45">
        <v>34</v>
      </c>
      <c r="C4124" s="45">
        <v>20</v>
      </c>
      <c r="D4124" s="45">
        <v>14</v>
      </c>
      <c r="E4124">
        <v>0</v>
      </c>
    </row>
    <row r="4125" spans="1:5" x14ac:dyDescent="0.2">
      <c r="A4125" t="s">
        <v>4605</v>
      </c>
      <c r="B4125" s="45">
        <v>49</v>
      </c>
      <c r="C4125" s="45">
        <v>11</v>
      </c>
      <c r="D4125" s="45">
        <v>38</v>
      </c>
      <c r="E4125">
        <v>0</v>
      </c>
    </row>
    <row r="4126" spans="1:5" x14ac:dyDescent="0.2">
      <c r="A4126" t="s">
        <v>4623</v>
      </c>
      <c r="B4126" s="45">
        <v>294</v>
      </c>
      <c r="C4126" s="45">
        <v>148</v>
      </c>
      <c r="D4126" s="45">
        <v>146</v>
      </c>
      <c r="E4126">
        <v>0</v>
      </c>
    </row>
    <row r="4127" spans="1:5" x14ac:dyDescent="0.2">
      <c r="A4127" t="s">
        <v>4643</v>
      </c>
      <c r="B4127" s="45">
        <v>83</v>
      </c>
      <c r="C4127" s="45">
        <v>31</v>
      </c>
      <c r="D4127" s="45">
        <v>52</v>
      </c>
      <c r="E4127">
        <v>0</v>
      </c>
    </row>
    <row r="4128" spans="1:5" x14ac:dyDescent="0.2">
      <c r="A4128" t="s">
        <v>4662</v>
      </c>
      <c r="B4128" s="45">
        <v>14</v>
      </c>
      <c r="C4128" s="45">
        <v>5</v>
      </c>
      <c r="D4128" s="45">
        <v>9</v>
      </c>
      <c r="E4128">
        <v>0</v>
      </c>
    </row>
    <row r="4129" spans="1:5" x14ac:dyDescent="0.2">
      <c r="A4129" t="s">
        <v>4534</v>
      </c>
      <c r="B4129" s="45">
        <v>50</v>
      </c>
      <c r="C4129" s="45">
        <v>29</v>
      </c>
      <c r="D4129" s="45">
        <v>21</v>
      </c>
      <c r="E4129">
        <v>0</v>
      </c>
    </row>
    <row r="4130" spans="1:5" x14ac:dyDescent="0.2">
      <c r="A4130" t="s">
        <v>4591</v>
      </c>
      <c r="B4130" s="45">
        <v>50</v>
      </c>
      <c r="C4130" s="45">
        <v>29</v>
      </c>
      <c r="D4130" s="45">
        <v>21</v>
      </c>
      <c r="E4130">
        <v>0</v>
      </c>
    </row>
    <row r="4131" spans="1:5" x14ac:dyDescent="0.2">
      <c r="A4131" t="s">
        <v>4645</v>
      </c>
      <c r="B4131" s="45">
        <v>50</v>
      </c>
      <c r="C4131" s="45">
        <v>29</v>
      </c>
      <c r="D4131" s="45">
        <v>21</v>
      </c>
      <c r="E4131">
        <v>0</v>
      </c>
    </row>
    <row r="4132" spans="1:5" x14ac:dyDescent="0.2">
      <c r="A4132" t="s">
        <v>4515</v>
      </c>
      <c r="B4132" s="45">
        <v>68</v>
      </c>
      <c r="C4132" s="45">
        <v>35</v>
      </c>
      <c r="D4132" s="45">
        <v>33</v>
      </c>
      <c r="E4132">
        <v>0</v>
      </c>
    </row>
    <row r="4133" spans="1:5" x14ac:dyDescent="0.2">
      <c r="A4133" t="s">
        <v>4535</v>
      </c>
      <c r="B4133" s="45">
        <v>3703</v>
      </c>
      <c r="C4133" s="45">
        <v>1690</v>
      </c>
      <c r="D4133" s="45">
        <v>2013</v>
      </c>
      <c r="E4133">
        <v>0</v>
      </c>
    </row>
    <row r="4134" spans="1:5" x14ac:dyDescent="0.2">
      <c r="A4134" t="s">
        <v>4553</v>
      </c>
      <c r="B4134" s="45">
        <v>2835</v>
      </c>
      <c r="C4134" s="45">
        <v>1387</v>
      </c>
      <c r="D4134" s="45">
        <v>1448</v>
      </c>
      <c r="E4134">
        <v>0</v>
      </c>
    </row>
    <row r="4135" spans="1:5" x14ac:dyDescent="0.2">
      <c r="A4135" t="s">
        <v>4571</v>
      </c>
      <c r="B4135" s="45">
        <v>3039</v>
      </c>
      <c r="C4135" s="45">
        <v>1463</v>
      </c>
      <c r="D4135" s="45">
        <v>1576</v>
      </c>
      <c r="E4135">
        <v>0</v>
      </c>
    </row>
    <row r="4136" spans="1:5" x14ac:dyDescent="0.2">
      <c r="A4136" t="s">
        <v>4592</v>
      </c>
      <c r="B4136" s="45">
        <v>385</v>
      </c>
      <c r="C4136" s="45">
        <v>162</v>
      </c>
      <c r="D4136" s="45">
        <v>223</v>
      </c>
      <c r="E4136">
        <v>0</v>
      </c>
    </row>
    <row r="4137" spans="1:5" x14ac:dyDescent="0.2">
      <c r="A4137" t="s">
        <v>4607</v>
      </c>
      <c r="B4137" s="45">
        <v>359</v>
      </c>
      <c r="C4137" s="45">
        <v>101</v>
      </c>
      <c r="D4137" s="45">
        <v>258</v>
      </c>
      <c r="E4137">
        <v>0</v>
      </c>
    </row>
    <row r="4138" spans="1:5" x14ac:dyDescent="0.2">
      <c r="A4138" t="s">
        <v>4625</v>
      </c>
      <c r="B4138" s="45">
        <v>3039</v>
      </c>
      <c r="C4138" s="45">
        <v>1463</v>
      </c>
      <c r="D4138" s="45">
        <v>1576</v>
      </c>
      <c r="E4138">
        <v>0</v>
      </c>
    </row>
    <row r="4139" spans="1:5" x14ac:dyDescent="0.2">
      <c r="A4139" t="s">
        <v>4646</v>
      </c>
      <c r="B4139" s="45">
        <v>733</v>
      </c>
      <c r="C4139" s="45">
        <v>258</v>
      </c>
      <c r="D4139" s="45">
        <v>475</v>
      </c>
      <c r="E4139">
        <v>0</v>
      </c>
    </row>
    <row r="4140" spans="1:5" x14ac:dyDescent="0.2">
      <c r="A4140" t="s">
        <v>4664</v>
      </c>
      <c r="B4140" s="45">
        <v>151</v>
      </c>
      <c r="C4140" s="45">
        <v>51</v>
      </c>
      <c r="D4140" s="45">
        <v>100</v>
      </c>
      <c r="E4140">
        <v>0</v>
      </c>
    </row>
    <row r="4141" spans="1:5" x14ac:dyDescent="0.2">
      <c r="A4141" t="s">
        <v>4536</v>
      </c>
      <c r="B4141" s="45">
        <v>18</v>
      </c>
      <c r="C4141" s="45">
        <v>11</v>
      </c>
      <c r="D4141" s="45">
        <v>7</v>
      </c>
      <c r="E4141">
        <v>0</v>
      </c>
    </row>
    <row r="4142" spans="1:5" x14ac:dyDescent="0.2">
      <c r="A4142" t="s">
        <v>4554</v>
      </c>
      <c r="B4142" s="45">
        <v>12</v>
      </c>
      <c r="C4142" s="45">
        <v>6</v>
      </c>
      <c r="D4142" s="45">
        <v>6</v>
      </c>
      <c r="E4142">
        <v>0</v>
      </c>
    </row>
    <row r="4143" spans="1:5" x14ac:dyDescent="0.2">
      <c r="A4143" t="s">
        <v>4572</v>
      </c>
      <c r="B4143" s="45">
        <v>12</v>
      </c>
      <c r="C4143" s="45">
        <v>6</v>
      </c>
      <c r="D4143" s="45">
        <v>6</v>
      </c>
      <c r="E4143">
        <v>0</v>
      </c>
    </row>
    <row r="4144" spans="1:5" x14ac:dyDescent="0.2">
      <c r="A4144" t="s">
        <v>4608</v>
      </c>
      <c r="B4144" s="45">
        <v>6</v>
      </c>
      <c r="C4144" s="45">
        <v>5</v>
      </c>
      <c r="D4144" s="45">
        <v>1</v>
      </c>
      <c r="E4144">
        <v>0</v>
      </c>
    </row>
    <row r="4145" spans="1:5" x14ac:dyDescent="0.2">
      <c r="A4145" t="s">
        <v>4626</v>
      </c>
      <c r="B4145" s="45">
        <v>12</v>
      </c>
      <c r="C4145" s="45">
        <v>6</v>
      </c>
      <c r="D4145" s="45">
        <v>6</v>
      </c>
      <c r="E4145">
        <v>0</v>
      </c>
    </row>
    <row r="4146" spans="1:5" x14ac:dyDescent="0.2">
      <c r="A4146" t="s">
        <v>4647</v>
      </c>
      <c r="B4146" s="45">
        <v>6</v>
      </c>
      <c r="C4146" s="45">
        <v>5</v>
      </c>
      <c r="D4146" s="45">
        <v>1</v>
      </c>
      <c r="E4146">
        <v>0</v>
      </c>
    </row>
    <row r="4147" spans="1:5" x14ac:dyDescent="0.2">
      <c r="A4147" t="s">
        <v>4516</v>
      </c>
      <c r="B4147" s="45">
        <v>4</v>
      </c>
      <c r="C4147" s="45">
        <v>3</v>
      </c>
      <c r="D4147" s="45">
        <v>1</v>
      </c>
      <c r="E4147">
        <v>0</v>
      </c>
    </row>
    <row r="4148" spans="1:5" x14ac:dyDescent="0.2">
      <c r="A4148" t="s">
        <v>4537</v>
      </c>
      <c r="B4148" s="45">
        <v>617</v>
      </c>
      <c r="C4148" s="45">
        <v>270</v>
      </c>
      <c r="D4148" s="45">
        <v>347</v>
      </c>
      <c r="E4148">
        <v>0</v>
      </c>
    </row>
    <row r="4149" spans="1:5" x14ac:dyDescent="0.2">
      <c r="A4149" t="s">
        <v>4555</v>
      </c>
      <c r="B4149" s="45">
        <v>503</v>
      </c>
      <c r="C4149" s="45">
        <v>237</v>
      </c>
      <c r="D4149" s="45">
        <v>266</v>
      </c>
      <c r="E4149">
        <v>0</v>
      </c>
    </row>
    <row r="4150" spans="1:5" x14ac:dyDescent="0.2">
      <c r="A4150" t="s">
        <v>4573</v>
      </c>
      <c r="B4150" s="45">
        <v>523</v>
      </c>
      <c r="C4150" s="45">
        <v>247</v>
      </c>
      <c r="D4150" s="45">
        <v>276</v>
      </c>
      <c r="E4150">
        <v>0</v>
      </c>
    </row>
    <row r="4151" spans="1:5" x14ac:dyDescent="0.2">
      <c r="A4151" t="s">
        <v>4593</v>
      </c>
      <c r="B4151" s="45">
        <v>50</v>
      </c>
      <c r="C4151" s="45">
        <v>19</v>
      </c>
      <c r="D4151" s="45">
        <v>31</v>
      </c>
      <c r="E4151">
        <v>0</v>
      </c>
    </row>
    <row r="4152" spans="1:5" x14ac:dyDescent="0.2">
      <c r="A4152" t="s">
        <v>4609</v>
      </c>
      <c r="B4152" s="45">
        <v>48</v>
      </c>
      <c r="C4152" s="45">
        <v>7</v>
      </c>
      <c r="D4152" s="45">
        <v>41</v>
      </c>
      <c r="E4152">
        <v>0</v>
      </c>
    </row>
    <row r="4153" spans="1:5" x14ac:dyDescent="0.2">
      <c r="A4153" t="s">
        <v>4627</v>
      </c>
      <c r="B4153" s="45">
        <v>523</v>
      </c>
      <c r="C4153" s="45">
        <v>247</v>
      </c>
      <c r="D4153" s="45">
        <v>276</v>
      </c>
      <c r="E4153">
        <v>0</v>
      </c>
    </row>
    <row r="4154" spans="1:5" x14ac:dyDescent="0.2">
      <c r="A4154" t="s">
        <v>4648</v>
      </c>
      <c r="B4154" s="45">
        <v>98</v>
      </c>
      <c r="C4154" s="45">
        <v>26</v>
      </c>
      <c r="D4154" s="45">
        <v>72</v>
      </c>
      <c r="E4154">
        <v>0</v>
      </c>
    </row>
    <row r="4155" spans="1:5" x14ac:dyDescent="0.2">
      <c r="A4155" t="s">
        <v>4665</v>
      </c>
      <c r="B4155" s="45">
        <v>16</v>
      </c>
      <c r="C4155" s="45">
        <v>7</v>
      </c>
      <c r="D4155" s="45">
        <v>9</v>
      </c>
      <c r="E4155">
        <v>0</v>
      </c>
    </row>
    <row r="4156" spans="1:5" x14ac:dyDescent="0.2">
      <c r="A4156" t="s">
        <v>4517</v>
      </c>
      <c r="B4156" s="45">
        <v>2</v>
      </c>
      <c r="C4156" s="45">
        <v>2</v>
      </c>
      <c r="D4156" s="45">
        <v>0</v>
      </c>
      <c r="E4156">
        <v>0</v>
      </c>
    </row>
    <row r="4157" spans="1:5" x14ac:dyDescent="0.2">
      <c r="A4157" t="s">
        <v>4538</v>
      </c>
      <c r="B4157" s="45">
        <v>363</v>
      </c>
      <c r="C4157" s="45">
        <v>153</v>
      </c>
      <c r="D4157" s="45">
        <v>210</v>
      </c>
      <c r="E4157">
        <v>0</v>
      </c>
    </row>
    <row r="4158" spans="1:5" x14ac:dyDescent="0.2">
      <c r="A4158" t="s">
        <v>4556</v>
      </c>
      <c r="B4158" s="45">
        <v>239</v>
      </c>
      <c r="C4158" s="45">
        <v>112</v>
      </c>
      <c r="D4158" s="45">
        <v>127</v>
      </c>
      <c r="E4158">
        <v>0</v>
      </c>
    </row>
    <row r="4159" spans="1:5" x14ac:dyDescent="0.2">
      <c r="A4159" t="s">
        <v>4574</v>
      </c>
      <c r="B4159" s="45">
        <v>259</v>
      </c>
      <c r="C4159" s="45">
        <v>120</v>
      </c>
      <c r="D4159" s="45">
        <v>139</v>
      </c>
      <c r="E4159">
        <v>0</v>
      </c>
    </row>
    <row r="4160" spans="1:5" x14ac:dyDescent="0.2">
      <c r="A4160" t="s">
        <v>4594</v>
      </c>
      <c r="B4160" s="45">
        <v>85</v>
      </c>
      <c r="C4160" s="45">
        <v>30</v>
      </c>
      <c r="D4160" s="45">
        <v>55</v>
      </c>
      <c r="E4160">
        <v>0</v>
      </c>
    </row>
    <row r="4161" spans="1:5" x14ac:dyDescent="0.2">
      <c r="A4161" t="s">
        <v>4610</v>
      </c>
      <c r="B4161" s="45">
        <v>27</v>
      </c>
      <c r="C4161" s="45">
        <v>6</v>
      </c>
      <c r="D4161" s="45">
        <v>21</v>
      </c>
      <c r="E4161">
        <v>0</v>
      </c>
    </row>
    <row r="4162" spans="1:5" x14ac:dyDescent="0.2">
      <c r="A4162" t="s">
        <v>4628</v>
      </c>
      <c r="B4162" s="45">
        <v>259</v>
      </c>
      <c r="C4162" s="45">
        <v>120</v>
      </c>
      <c r="D4162" s="45">
        <v>139</v>
      </c>
      <c r="E4162">
        <v>0</v>
      </c>
    </row>
    <row r="4163" spans="1:5" x14ac:dyDescent="0.2">
      <c r="A4163" t="s">
        <v>4649</v>
      </c>
      <c r="B4163" s="45">
        <v>111</v>
      </c>
      <c r="C4163" s="45">
        <v>35</v>
      </c>
      <c r="D4163" s="45">
        <v>76</v>
      </c>
      <c r="E4163">
        <v>0</v>
      </c>
    </row>
    <row r="4164" spans="1:5" x14ac:dyDescent="0.2">
      <c r="A4164" t="s">
        <v>4666</v>
      </c>
      <c r="B4164" s="45">
        <v>18</v>
      </c>
      <c r="C4164" s="45">
        <v>6</v>
      </c>
      <c r="D4164" s="45">
        <v>12</v>
      </c>
      <c r="E4164">
        <v>0</v>
      </c>
    </row>
    <row r="4165" spans="1:5" x14ac:dyDescent="0.2">
      <c r="A4165" t="s">
        <v>4518</v>
      </c>
      <c r="B4165" s="45">
        <v>2</v>
      </c>
      <c r="C4165" s="45">
        <v>1</v>
      </c>
      <c r="D4165" s="45">
        <v>1</v>
      </c>
      <c r="E4165">
        <v>0</v>
      </c>
    </row>
    <row r="4166" spans="1:5" x14ac:dyDescent="0.2">
      <c r="A4166" t="s">
        <v>4539</v>
      </c>
      <c r="B4166" s="45">
        <v>200</v>
      </c>
      <c r="C4166" s="45">
        <v>88</v>
      </c>
      <c r="D4166" s="45">
        <v>112</v>
      </c>
      <c r="E4166">
        <v>0</v>
      </c>
    </row>
    <row r="4167" spans="1:5" x14ac:dyDescent="0.2">
      <c r="A4167" t="s">
        <v>4557</v>
      </c>
      <c r="B4167" s="45">
        <v>157</v>
      </c>
      <c r="C4167" s="45">
        <v>75</v>
      </c>
      <c r="D4167" s="45">
        <v>82</v>
      </c>
      <c r="E4167">
        <v>0</v>
      </c>
    </row>
    <row r="4168" spans="1:5" x14ac:dyDescent="0.2">
      <c r="A4168" t="s">
        <v>4575</v>
      </c>
      <c r="B4168" s="45">
        <v>170</v>
      </c>
      <c r="C4168" s="45">
        <v>80</v>
      </c>
      <c r="D4168" s="45">
        <v>90</v>
      </c>
      <c r="E4168">
        <v>0</v>
      </c>
    </row>
    <row r="4169" spans="1:5" x14ac:dyDescent="0.2">
      <c r="A4169" t="s">
        <v>4595</v>
      </c>
      <c r="B4169" s="45">
        <v>16</v>
      </c>
      <c r="C4169" s="45">
        <v>4</v>
      </c>
      <c r="D4169" s="45">
        <v>12</v>
      </c>
      <c r="E4169">
        <v>0</v>
      </c>
    </row>
    <row r="4170" spans="1:5" x14ac:dyDescent="0.2">
      <c r="A4170" t="s">
        <v>4611</v>
      </c>
      <c r="B4170" s="45">
        <v>14</v>
      </c>
      <c r="C4170" s="45">
        <v>4</v>
      </c>
      <c r="D4170" s="45">
        <v>10</v>
      </c>
      <c r="E4170">
        <v>0</v>
      </c>
    </row>
    <row r="4171" spans="1:5" x14ac:dyDescent="0.2">
      <c r="A4171" t="s">
        <v>4629</v>
      </c>
      <c r="B4171" s="45">
        <v>170</v>
      </c>
      <c r="C4171" s="45">
        <v>80</v>
      </c>
      <c r="D4171" s="45">
        <v>90</v>
      </c>
      <c r="E4171">
        <v>0</v>
      </c>
    </row>
    <row r="4172" spans="1:5" x14ac:dyDescent="0.2">
      <c r="A4172" t="s">
        <v>4650</v>
      </c>
      <c r="B4172" s="45">
        <v>30</v>
      </c>
      <c r="C4172" s="45">
        <v>8</v>
      </c>
      <c r="D4172" s="45">
        <v>22</v>
      </c>
      <c r="E4172">
        <v>0</v>
      </c>
    </row>
    <row r="4173" spans="1:5" x14ac:dyDescent="0.2">
      <c r="A4173" t="s">
        <v>4667</v>
      </c>
      <c r="B4173" s="45">
        <v>11</v>
      </c>
      <c r="C4173" s="45">
        <v>4</v>
      </c>
      <c r="D4173" s="45">
        <v>7</v>
      </c>
      <c r="E4173">
        <v>0</v>
      </c>
    </row>
    <row r="4174" spans="1:5" x14ac:dyDescent="0.2">
      <c r="A4174" t="s">
        <v>4520</v>
      </c>
      <c r="B4174" s="45">
        <v>29</v>
      </c>
      <c r="C4174" s="45">
        <v>16</v>
      </c>
      <c r="D4174" s="45">
        <v>13</v>
      </c>
      <c r="E4174">
        <v>0</v>
      </c>
    </row>
    <row r="4175" spans="1:5" x14ac:dyDescent="0.2">
      <c r="A4175" t="s">
        <v>4541</v>
      </c>
      <c r="B4175" s="45">
        <v>1823</v>
      </c>
      <c r="C4175" s="45">
        <v>854</v>
      </c>
      <c r="D4175" s="45">
        <v>969</v>
      </c>
      <c r="E4175">
        <v>0</v>
      </c>
    </row>
    <row r="4176" spans="1:5" x14ac:dyDescent="0.2">
      <c r="A4176" t="s">
        <v>4559</v>
      </c>
      <c r="B4176" s="45">
        <v>1497</v>
      </c>
      <c r="C4176" s="45">
        <v>745</v>
      </c>
      <c r="D4176" s="45">
        <v>752</v>
      </c>
      <c r="E4176">
        <v>0</v>
      </c>
    </row>
    <row r="4177" spans="1:5" x14ac:dyDescent="0.2">
      <c r="A4177" t="s">
        <v>4577</v>
      </c>
      <c r="B4177" s="45">
        <v>1589</v>
      </c>
      <c r="C4177" s="45">
        <v>780</v>
      </c>
      <c r="D4177" s="45">
        <v>809</v>
      </c>
      <c r="E4177">
        <v>0</v>
      </c>
    </row>
    <row r="4178" spans="1:5" x14ac:dyDescent="0.2">
      <c r="A4178" t="s">
        <v>4596</v>
      </c>
      <c r="B4178" s="45">
        <v>147</v>
      </c>
      <c r="C4178" s="45">
        <v>54</v>
      </c>
      <c r="D4178" s="45">
        <v>93</v>
      </c>
      <c r="E4178">
        <v>0</v>
      </c>
    </row>
    <row r="4179" spans="1:5" x14ac:dyDescent="0.2">
      <c r="A4179" t="s">
        <v>4613</v>
      </c>
      <c r="B4179" s="45">
        <v>109</v>
      </c>
      <c r="C4179" s="45">
        <v>26</v>
      </c>
      <c r="D4179" s="45">
        <v>83</v>
      </c>
      <c r="E4179">
        <v>0</v>
      </c>
    </row>
    <row r="4180" spans="1:5" x14ac:dyDescent="0.2">
      <c r="A4180" t="s">
        <v>4631</v>
      </c>
      <c r="B4180" s="45">
        <v>1589</v>
      </c>
      <c r="C4180" s="45">
        <v>780</v>
      </c>
      <c r="D4180" s="45">
        <v>809</v>
      </c>
      <c r="E4180">
        <v>0</v>
      </c>
    </row>
    <row r="4181" spans="1:5" x14ac:dyDescent="0.2">
      <c r="A4181" t="s">
        <v>4652</v>
      </c>
      <c r="B4181" s="45">
        <v>255</v>
      </c>
      <c r="C4181" s="45">
        <v>80</v>
      </c>
      <c r="D4181" s="45">
        <v>175</v>
      </c>
      <c r="E4181">
        <v>0</v>
      </c>
    </row>
    <row r="4182" spans="1:5" x14ac:dyDescent="0.2">
      <c r="A4182" t="s">
        <v>4669</v>
      </c>
      <c r="B4182" s="45">
        <v>74</v>
      </c>
      <c r="C4182" s="45">
        <v>26</v>
      </c>
      <c r="D4182" s="45">
        <v>48</v>
      </c>
      <c r="E4182">
        <v>0</v>
      </c>
    </row>
    <row r="4183" spans="1:5" x14ac:dyDescent="0.2">
      <c r="A4183" t="s">
        <v>4519</v>
      </c>
      <c r="B4183" s="45">
        <v>3</v>
      </c>
      <c r="C4183" s="45">
        <v>1</v>
      </c>
      <c r="D4183" s="45">
        <v>2</v>
      </c>
      <c r="E4183">
        <v>0</v>
      </c>
    </row>
    <row r="4184" spans="1:5" x14ac:dyDescent="0.2">
      <c r="A4184" t="s">
        <v>4540</v>
      </c>
      <c r="B4184" s="45">
        <v>16</v>
      </c>
      <c r="C4184" s="45">
        <v>10</v>
      </c>
      <c r="D4184" s="45">
        <v>6</v>
      </c>
      <c r="E4184">
        <v>0</v>
      </c>
    </row>
    <row r="4185" spans="1:5" x14ac:dyDescent="0.2">
      <c r="A4185" t="s">
        <v>4558</v>
      </c>
      <c r="B4185" s="45">
        <v>1</v>
      </c>
      <c r="C4185" s="45">
        <v>1</v>
      </c>
      <c r="D4185" s="45">
        <v>0</v>
      </c>
      <c r="E4185">
        <v>0</v>
      </c>
    </row>
    <row r="4186" spans="1:5" x14ac:dyDescent="0.2">
      <c r="A4186" t="s">
        <v>4576</v>
      </c>
      <c r="B4186" s="45">
        <v>5</v>
      </c>
      <c r="C4186" s="45">
        <v>2</v>
      </c>
      <c r="D4186" s="45">
        <v>3</v>
      </c>
      <c r="E4186">
        <v>0</v>
      </c>
    </row>
    <row r="4187" spans="1:5" x14ac:dyDescent="0.2">
      <c r="A4187" t="s">
        <v>4612</v>
      </c>
      <c r="B4187" s="45">
        <v>11</v>
      </c>
      <c r="C4187" s="45">
        <v>8</v>
      </c>
      <c r="D4187" s="45">
        <v>3</v>
      </c>
      <c r="E4187">
        <v>0</v>
      </c>
    </row>
    <row r="4188" spans="1:5" x14ac:dyDescent="0.2">
      <c r="A4188" t="s">
        <v>4630</v>
      </c>
      <c r="B4188" s="45">
        <v>5</v>
      </c>
      <c r="C4188" s="45">
        <v>2</v>
      </c>
      <c r="D4188" s="45">
        <v>3</v>
      </c>
      <c r="E4188">
        <v>0</v>
      </c>
    </row>
    <row r="4189" spans="1:5" x14ac:dyDescent="0.2">
      <c r="A4189" t="s">
        <v>4651</v>
      </c>
      <c r="B4189" s="45">
        <v>11</v>
      </c>
      <c r="C4189" s="45">
        <v>8</v>
      </c>
      <c r="D4189" s="45">
        <v>3</v>
      </c>
      <c r="E4189">
        <v>0</v>
      </c>
    </row>
    <row r="4190" spans="1:5" x14ac:dyDescent="0.2">
      <c r="A4190" t="s">
        <v>4668</v>
      </c>
      <c r="B4190" s="45">
        <v>1</v>
      </c>
      <c r="C4190" s="45">
        <v>0</v>
      </c>
      <c r="D4190" s="45">
        <v>1</v>
      </c>
      <c r="E4190">
        <v>0</v>
      </c>
    </row>
    <row r="4191" spans="1:5" x14ac:dyDescent="0.2">
      <c r="A4191" t="s">
        <v>4521</v>
      </c>
      <c r="B4191" s="45">
        <v>3</v>
      </c>
      <c r="C4191" s="45">
        <v>2</v>
      </c>
      <c r="D4191" s="45">
        <v>1</v>
      </c>
      <c r="E4191">
        <v>0</v>
      </c>
    </row>
    <row r="4192" spans="1:5" x14ac:dyDescent="0.2">
      <c r="A4192" t="s">
        <v>4542</v>
      </c>
      <c r="B4192" s="45">
        <v>92</v>
      </c>
      <c r="C4192" s="45">
        <v>47</v>
      </c>
      <c r="D4192" s="45">
        <v>45</v>
      </c>
      <c r="E4192">
        <v>0</v>
      </c>
    </row>
    <row r="4193" spans="1:5" x14ac:dyDescent="0.2">
      <c r="A4193" t="s">
        <v>4560</v>
      </c>
      <c r="B4193" s="45">
        <v>71</v>
      </c>
      <c r="C4193" s="45">
        <v>41</v>
      </c>
      <c r="D4193" s="45">
        <v>30</v>
      </c>
      <c r="E4193">
        <v>0</v>
      </c>
    </row>
    <row r="4194" spans="1:5" x14ac:dyDescent="0.2">
      <c r="A4194" t="s">
        <v>4578</v>
      </c>
      <c r="B4194" s="45">
        <v>79</v>
      </c>
      <c r="C4194" s="45">
        <v>45</v>
      </c>
      <c r="D4194" s="45">
        <v>34</v>
      </c>
      <c r="E4194">
        <v>0</v>
      </c>
    </row>
    <row r="4195" spans="1:5" x14ac:dyDescent="0.2">
      <c r="A4195" t="s">
        <v>4597</v>
      </c>
      <c r="B4195" s="45">
        <v>6</v>
      </c>
      <c r="C4195" s="45">
        <v>2</v>
      </c>
      <c r="D4195" s="45">
        <v>4</v>
      </c>
      <c r="E4195">
        <v>0</v>
      </c>
    </row>
    <row r="4196" spans="1:5" x14ac:dyDescent="0.2">
      <c r="A4196" t="s">
        <v>4614</v>
      </c>
      <c r="B4196" s="45">
        <v>8</v>
      </c>
      <c r="C4196" s="45">
        <v>0</v>
      </c>
      <c r="D4196" s="45">
        <v>8</v>
      </c>
      <c r="E4196">
        <v>0</v>
      </c>
    </row>
    <row r="4197" spans="1:5" x14ac:dyDescent="0.2">
      <c r="A4197" t="s">
        <v>4632</v>
      </c>
      <c r="B4197" s="45">
        <v>79</v>
      </c>
      <c r="C4197" s="45">
        <v>45</v>
      </c>
      <c r="D4197" s="45">
        <v>34</v>
      </c>
      <c r="E4197">
        <v>0</v>
      </c>
    </row>
    <row r="4198" spans="1:5" x14ac:dyDescent="0.2">
      <c r="A4198" t="s">
        <v>4653</v>
      </c>
      <c r="B4198" s="45">
        <v>14</v>
      </c>
      <c r="C4198" s="45">
        <v>2</v>
      </c>
      <c r="D4198" s="45">
        <v>12</v>
      </c>
      <c r="E4198">
        <v>0</v>
      </c>
    </row>
    <row r="4199" spans="1:5" x14ac:dyDescent="0.2">
      <c r="A4199" t="s">
        <v>4670</v>
      </c>
      <c r="B4199" s="45">
        <v>5</v>
      </c>
      <c r="C4199" s="45">
        <v>2</v>
      </c>
      <c r="D4199" s="45">
        <v>3</v>
      </c>
      <c r="E4199">
        <v>0</v>
      </c>
    </row>
    <row r="4200" spans="1:5" x14ac:dyDescent="0.2">
      <c r="A4200" t="s">
        <v>4522</v>
      </c>
      <c r="B4200" s="45">
        <v>2</v>
      </c>
      <c r="C4200" s="45">
        <v>2</v>
      </c>
      <c r="D4200" s="45">
        <v>0</v>
      </c>
      <c r="E4200">
        <v>0</v>
      </c>
    </row>
    <row r="4201" spans="1:5" x14ac:dyDescent="0.2">
      <c r="A4201" t="s">
        <v>4543</v>
      </c>
      <c r="B4201" s="45">
        <v>19</v>
      </c>
      <c r="C4201" s="45">
        <v>11</v>
      </c>
      <c r="D4201" s="45">
        <v>8</v>
      </c>
      <c r="E4201">
        <v>0</v>
      </c>
    </row>
    <row r="4202" spans="1:5" x14ac:dyDescent="0.2">
      <c r="A4202" t="s">
        <v>4561</v>
      </c>
      <c r="B4202" s="45">
        <v>6</v>
      </c>
      <c r="C4202" s="45">
        <v>3</v>
      </c>
      <c r="D4202" s="45">
        <v>3</v>
      </c>
      <c r="E4202">
        <v>0</v>
      </c>
    </row>
    <row r="4203" spans="1:5" x14ac:dyDescent="0.2">
      <c r="A4203" t="s">
        <v>4579</v>
      </c>
      <c r="B4203" s="45">
        <v>8</v>
      </c>
      <c r="C4203" s="45">
        <v>5</v>
      </c>
      <c r="D4203" s="45">
        <v>3</v>
      </c>
      <c r="E4203">
        <v>0</v>
      </c>
    </row>
    <row r="4204" spans="1:5" x14ac:dyDescent="0.2">
      <c r="A4204" t="s">
        <v>4615</v>
      </c>
      <c r="B4204" s="45">
        <v>11</v>
      </c>
      <c r="C4204" s="45">
        <v>6</v>
      </c>
      <c r="D4204" s="45">
        <v>5</v>
      </c>
      <c r="E4204">
        <v>0</v>
      </c>
    </row>
    <row r="4205" spans="1:5" x14ac:dyDescent="0.2">
      <c r="A4205" t="s">
        <v>4633</v>
      </c>
      <c r="B4205" s="45">
        <v>8</v>
      </c>
      <c r="C4205" s="45">
        <v>5</v>
      </c>
      <c r="D4205" s="45">
        <v>3</v>
      </c>
      <c r="E4205">
        <v>0</v>
      </c>
    </row>
    <row r="4206" spans="1:5" x14ac:dyDescent="0.2">
      <c r="A4206" t="s">
        <v>4654</v>
      </c>
      <c r="B4206" s="45">
        <v>11</v>
      </c>
      <c r="C4206" s="45">
        <v>6</v>
      </c>
      <c r="D4206" s="45">
        <v>5</v>
      </c>
      <c r="E4206">
        <v>0</v>
      </c>
    </row>
    <row r="4207" spans="1:5" x14ac:dyDescent="0.2">
      <c r="A4207" t="s">
        <v>4704</v>
      </c>
      <c r="B4207">
        <v>37</v>
      </c>
      <c r="C4207">
        <v>24</v>
      </c>
      <c r="D4207">
        <v>13</v>
      </c>
      <c r="E4207">
        <v>0</v>
      </c>
    </row>
    <row r="4208" spans="1:5" x14ac:dyDescent="0.2">
      <c r="A4208" t="s">
        <v>4763</v>
      </c>
      <c r="B4208">
        <v>37</v>
      </c>
      <c r="C4208">
        <v>24</v>
      </c>
      <c r="D4208">
        <v>13</v>
      </c>
      <c r="E4208">
        <v>0</v>
      </c>
    </row>
    <row r="4209" spans="1:5" x14ac:dyDescent="0.2">
      <c r="A4209" t="s">
        <v>4785</v>
      </c>
      <c r="B4209">
        <v>4</v>
      </c>
      <c r="C4209">
        <v>2</v>
      </c>
      <c r="D4209">
        <v>2</v>
      </c>
      <c r="E4209">
        <v>0</v>
      </c>
    </row>
    <row r="4210" spans="1:5" x14ac:dyDescent="0.2">
      <c r="A4210" t="s">
        <v>4824</v>
      </c>
      <c r="B4210">
        <v>37</v>
      </c>
      <c r="C4210">
        <v>24</v>
      </c>
      <c r="D4210">
        <v>13</v>
      </c>
      <c r="E4210">
        <v>0</v>
      </c>
    </row>
    <row r="4211" spans="1:5" x14ac:dyDescent="0.2">
      <c r="A4211" t="s">
        <v>4705</v>
      </c>
      <c r="B4211">
        <v>14</v>
      </c>
      <c r="C4211">
        <v>7</v>
      </c>
      <c r="D4211">
        <v>7</v>
      </c>
      <c r="E4211">
        <v>0</v>
      </c>
    </row>
    <row r="4212" spans="1:5" x14ac:dyDescent="0.2">
      <c r="A4212" t="s">
        <v>4764</v>
      </c>
      <c r="B4212">
        <v>3</v>
      </c>
      <c r="C4212">
        <v>2</v>
      </c>
      <c r="D4212">
        <v>1</v>
      </c>
      <c r="E4212">
        <v>0</v>
      </c>
    </row>
    <row r="4213" spans="1:5" x14ac:dyDescent="0.2">
      <c r="A4213" t="s">
        <v>4786</v>
      </c>
      <c r="B4213">
        <v>14</v>
      </c>
      <c r="C4213">
        <v>7</v>
      </c>
      <c r="D4213">
        <v>7</v>
      </c>
      <c r="E4213">
        <v>0</v>
      </c>
    </row>
    <row r="4214" spans="1:5" x14ac:dyDescent="0.2">
      <c r="A4214" t="s">
        <v>4825</v>
      </c>
      <c r="B4214">
        <v>14</v>
      </c>
      <c r="C4214">
        <v>7</v>
      </c>
      <c r="D4214">
        <v>7</v>
      </c>
      <c r="E4214">
        <v>0</v>
      </c>
    </row>
    <row r="4215" spans="1:5" x14ac:dyDescent="0.2">
      <c r="A4215" t="s">
        <v>4706</v>
      </c>
      <c r="B4215">
        <v>1</v>
      </c>
      <c r="C4215">
        <v>1</v>
      </c>
      <c r="D4215">
        <v>0</v>
      </c>
      <c r="E4215">
        <v>0</v>
      </c>
    </row>
    <row r="4216" spans="1:5" x14ac:dyDescent="0.2">
      <c r="A4216" t="s">
        <v>4765</v>
      </c>
      <c r="B4216">
        <v>1</v>
      </c>
      <c r="C4216">
        <v>1</v>
      </c>
      <c r="D4216">
        <v>0</v>
      </c>
      <c r="E4216">
        <v>0</v>
      </c>
    </row>
    <row r="4217" spans="1:5" x14ac:dyDescent="0.2">
      <c r="A4217" t="s">
        <v>4826</v>
      </c>
      <c r="B4217">
        <v>1</v>
      </c>
      <c r="C4217">
        <v>1</v>
      </c>
      <c r="D4217">
        <v>0</v>
      </c>
      <c r="E4217">
        <v>0</v>
      </c>
    </row>
    <row r="4218" spans="1:5" x14ac:dyDescent="0.2">
      <c r="A4218" t="s">
        <v>4707</v>
      </c>
      <c r="B4218">
        <v>12</v>
      </c>
      <c r="C4218">
        <v>6</v>
      </c>
      <c r="D4218">
        <v>6</v>
      </c>
      <c r="E4218">
        <v>0</v>
      </c>
    </row>
    <row r="4219" spans="1:5" x14ac:dyDescent="0.2">
      <c r="A4219" t="s">
        <v>4766</v>
      </c>
      <c r="B4219">
        <v>12</v>
      </c>
      <c r="C4219">
        <v>6</v>
      </c>
      <c r="D4219">
        <v>6</v>
      </c>
      <c r="E4219">
        <v>0</v>
      </c>
    </row>
    <row r="4220" spans="1:5" x14ac:dyDescent="0.2">
      <c r="A4220" t="s">
        <v>4827</v>
      </c>
      <c r="B4220">
        <v>12</v>
      </c>
      <c r="C4220">
        <v>6</v>
      </c>
      <c r="D4220">
        <v>6</v>
      </c>
      <c r="E4220">
        <v>0</v>
      </c>
    </row>
    <row r="4221" spans="1:5" x14ac:dyDescent="0.2">
      <c r="A4221" t="s">
        <v>4708</v>
      </c>
      <c r="B4221">
        <v>220</v>
      </c>
      <c r="C4221">
        <v>103</v>
      </c>
      <c r="D4221">
        <v>117</v>
      </c>
      <c r="E4221">
        <v>0</v>
      </c>
    </row>
    <row r="4222" spans="1:5" x14ac:dyDescent="0.2">
      <c r="A4222" t="s">
        <v>4727</v>
      </c>
      <c r="B4222">
        <v>173</v>
      </c>
      <c r="C4222">
        <v>84</v>
      </c>
      <c r="D4222">
        <v>89</v>
      </c>
      <c r="E4222">
        <v>0</v>
      </c>
    </row>
    <row r="4223" spans="1:5" x14ac:dyDescent="0.2">
      <c r="A4223" t="s">
        <v>4745</v>
      </c>
      <c r="B4223">
        <v>189</v>
      </c>
      <c r="C4223">
        <v>91</v>
      </c>
      <c r="D4223">
        <v>98</v>
      </c>
      <c r="E4223">
        <v>0</v>
      </c>
    </row>
    <row r="4224" spans="1:5" x14ac:dyDescent="0.2">
      <c r="A4224" t="s">
        <v>4767</v>
      </c>
      <c r="B4224">
        <v>14</v>
      </c>
      <c r="C4224">
        <v>5</v>
      </c>
      <c r="D4224">
        <v>9</v>
      </c>
      <c r="E4224">
        <v>0</v>
      </c>
    </row>
    <row r="4225" spans="1:5" x14ac:dyDescent="0.2">
      <c r="A4225" t="s">
        <v>4787</v>
      </c>
      <c r="B4225">
        <v>17</v>
      </c>
      <c r="C4225">
        <v>7</v>
      </c>
      <c r="D4225">
        <v>10</v>
      </c>
      <c r="E4225">
        <v>0</v>
      </c>
    </row>
    <row r="4226" spans="1:5" x14ac:dyDescent="0.2">
      <c r="A4226" t="s">
        <v>4806</v>
      </c>
      <c r="B4226">
        <v>189</v>
      </c>
      <c r="C4226">
        <v>91</v>
      </c>
      <c r="D4226">
        <v>98</v>
      </c>
      <c r="E4226">
        <v>0</v>
      </c>
    </row>
    <row r="4227" spans="1:5" x14ac:dyDescent="0.2">
      <c r="A4227" t="s">
        <v>4828</v>
      </c>
      <c r="B4227">
        <v>31</v>
      </c>
      <c r="C4227">
        <v>12</v>
      </c>
      <c r="D4227">
        <v>19</v>
      </c>
      <c r="E4227">
        <v>0</v>
      </c>
    </row>
    <row r="4228" spans="1:5" x14ac:dyDescent="0.2">
      <c r="A4228" t="s">
        <v>4847</v>
      </c>
      <c r="B4228">
        <v>16</v>
      </c>
      <c r="C4228">
        <v>7</v>
      </c>
      <c r="D4228">
        <v>9</v>
      </c>
      <c r="E4228">
        <v>0</v>
      </c>
    </row>
    <row r="4229" spans="1:5" x14ac:dyDescent="0.2">
      <c r="A4229" t="s">
        <v>4709</v>
      </c>
      <c r="B4229">
        <v>61</v>
      </c>
      <c r="C4229">
        <v>30</v>
      </c>
      <c r="D4229">
        <v>31</v>
      </c>
      <c r="E4229">
        <v>0</v>
      </c>
    </row>
    <row r="4230" spans="1:5" x14ac:dyDescent="0.2">
      <c r="A4230" t="s">
        <v>4728</v>
      </c>
      <c r="B4230">
        <v>45</v>
      </c>
      <c r="C4230">
        <v>25</v>
      </c>
      <c r="D4230">
        <v>20</v>
      </c>
      <c r="E4230">
        <v>0</v>
      </c>
    </row>
    <row r="4231" spans="1:5" x14ac:dyDescent="0.2">
      <c r="A4231" t="s">
        <v>4746</v>
      </c>
      <c r="B4231">
        <v>46</v>
      </c>
      <c r="C4231">
        <v>25</v>
      </c>
      <c r="D4231">
        <v>21</v>
      </c>
      <c r="E4231">
        <v>0</v>
      </c>
    </row>
    <row r="4232" spans="1:5" x14ac:dyDescent="0.2">
      <c r="A4232" t="s">
        <v>4768</v>
      </c>
      <c r="B4232">
        <v>1</v>
      </c>
      <c r="C4232">
        <v>0</v>
      </c>
      <c r="D4232">
        <v>1</v>
      </c>
      <c r="E4232">
        <v>0</v>
      </c>
    </row>
    <row r="4233" spans="1:5" x14ac:dyDescent="0.2">
      <c r="A4233" t="s">
        <v>4788</v>
      </c>
      <c r="B4233">
        <v>14</v>
      </c>
      <c r="C4233">
        <v>5</v>
      </c>
      <c r="D4233">
        <v>9</v>
      </c>
      <c r="E4233">
        <v>0</v>
      </c>
    </row>
    <row r="4234" spans="1:5" x14ac:dyDescent="0.2">
      <c r="A4234" t="s">
        <v>4807</v>
      </c>
      <c r="B4234">
        <v>46</v>
      </c>
      <c r="C4234">
        <v>25</v>
      </c>
      <c r="D4234">
        <v>21</v>
      </c>
      <c r="E4234">
        <v>0</v>
      </c>
    </row>
    <row r="4235" spans="1:5" x14ac:dyDescent="0.2">
      <c r="A4235" t="s">
        <v>4829</v>
      </c>
      <c r="B4235">
        <v>15</v>
      </c>
      <c r="C4235">
        <v>5</v>
      </c>
      <c r="D4235">
        <v>10</v>
      </c>
      <c r="E4235">
        <v>0</v>
      </c>
    </row>
    <row r="4236" spans="1:5" x14ac:dyDescent="0.2">
      <c r="A4236" t="s">
        <v>4848</v>
      </c>
      <c r="B4236">
        <v>1</v>
      </c>
      <c r="C4236">
        <v>0</v>
      </c>
      <c r="D4236">
        <v>1</v>
      </c>
      <c r="E4236">
        <v>0</v>
      </c>
    </row>
    <row r="4237" spans="1:5" x14ac:dyDescent="0.2">
      <c r="A4237" t="s">
        <v>4689</v>
      </c>
      <c r="B4237">
        <v>12</v>
      </c>
      <c r="C4237">
        <v>9</v>
      </c>
      <c r="D4237">
        <v>3</v>
      </c>
      <c r="E4237">
        <v>0</v>
      </c>
    </row>
    <row r="4238" spans="1:5" x14ac:dyDescent="0.2">
      <c r="A4238" t="s">
        <v>4710</v>
      </c>
      <c r="B4238">
        <v>902</v>
      </c>
      <c r="C4238">
        <v>390</v>
      </c>
      <c r="D4238">
        <v>512</v>
      </c>
      <c r="E4238">
        <v>0</v>
      </c>
    </row>
    <row r="4239" spans="1:5" x14ac:dyDescent="0.2">
      <c r="A4239" t="s">
        <v>4729</v>
      </c>
      <c r="B4239">
        <v>706</v>
      </c>
      <c r="C4239">
        <v>328</v>
      </c>
      <c r="D4239">
        <v>378</v>
      </c>
      <c r="E4239">
        <v>0</v>
      </c>
    </row>
    <row r="4240" spans="1:5" x14ac:dyDescent="0.2">
      <c r="A4240" t="s">
        <v>4747</v>
      </c>
      <c r="B4240">
        <v>747</v>
      </c>
      <c r="C4240">
        <v>345</v>
      </c>
      <c r="D4240">
        <v>402</v>
      </c>
      <c r="E4240">
        <v>0</v>
      </c>
    </row>
    <row r="4241" spans="1:5" x14ac:dyDescent="0.2">
      <c r="A4241" t="s">
        <v>4769</v>
      </c>
      <c r="B4241">
        <v>75</v>
      </c>
      <c r="C4241">
        <v>34</v>
      </c>
      <c r="D4241">
        <v>41</v>
      </c>
      <c r="E4241">
        <v>0</v>
      </c>
    </row>
    <row r="4242" spans="1:5" x14ac:dyDescent="0.2">
      <c r="A4242" t="s">
        <v>4789</v>
      </c>
      <c r="B4242">
        <v>93</v>
      </c>
      <c r="C4242">
        <v>16</v>
      </c>
      <c r="D4242">
        <v>77</v>
      </c>
      <c r="E4242">
        <v>0</v>
      </c>
    </row>
    <row r="4243" spans="1:5" x14ac:dyDescent="0.2">
      <c r="A4243" t="s">
        <v>4808</v>
      </c>
      <c r="B4243">
        <v>747</v>
      </c>
      <c r="C4243">
        <v>345</v>
      </c>
      <c r="D4243">
        <v>402</v>
      </c>
      <c r="E4243">
        <v>0</v>
      </c>
    </row>
    <row r="4244" spans="1:5" x14ac:dyDescent="0.2">
      <c r="A4244" t="s">
        <v>4830</v>
      </c>
      <c r="B4244">
        <v>165</v>
      </c>
      <c r="C4244">
        <v>50</v>
      </c>
      <c r="D4244">
        <v>115</v>
      </c>
      <c r="E4244">
        <v>0</v>
      </c>
    </row>
    <row r="4245" spans="1:5" x14ac:dyDescent="0.2">
      <c r="A4245" t="s">
        <v>4849</v>
      </c>
      <c r="B4245">
        <v>29</v>
      </c>
      <c r="C4245">
        <v>8</v>
      </c>
      <c r="D4245">
        <v>21</v>
      </c>
      <c r="E4245">
        <v>0</v>
      </c>
    </row>
    <row r="4246" spans="1:5" x14ac:dyDescent="0.2">
      <c r="A4246" t="s">
        <v>4690</v>
      </c>
      <c r="B4246">
        <v>5</v>
      </c>
      <c r="C4246">
        <v>4</v>
      </c>
      <c r="D4246">
        <v>1</v>
      </c>
      <c r="E4246">
        <v>0</v>
      </c>
    </row>
    <row r="4247" spans="1:5" x14ac:dyDescent="0.2">
      <c r="A4247" t="s">
        <v>4711</v>
      </c>
      <c r="B4247">
        <v>245</v>
      </c>
      <c r="C4247">
        <v>101</v>
      </c>
      <c r="D4247">
        <v>144</v>
      </c>
      <c r="E4247">
        <v>0</v>
      </c>
    </row>
    <row r="4248" spans="1:5" x14ac:dyDescent="0.2">
      <c r="A4248" t="s">
        <v>4730</v>
      </c>
      <c r="B4248">
        <v>178</v>
      </c>
      <c r="C4248">
        <v>80</v>
      </c>
      <c r="D4248">
        <v>98</v>
      </c>
      <c r="E4248">
        <v>0</v>
      </c>
    </row>
    <row r="4249" spans="1:5" x14ac:dyDescent="0.2">
      <c r="A4249" t="s">
        <v>4748</v>
      </c>
      <c r="B4249">
        <v>196</v>
      </c>
      <c r="C4249">
        <v>86</v>
      </c>
      <c r="D4249">
        <v>110</v>
      </c>
      <c r="E4249">
        <v>0</v>
      </c>
    </row>
    <row r="4250" spans="1:5" x14ac:dyDescent="0.2">
      <c r="A4250" t="s">
        <v>4770</v>
      </c>
      <c r="B4250">
        <v>23</v>
      </c>
      <c r="C4250">
        <v>12</v>
      </c>
      <c r="D4250">
        <v>11</v>
      </c>
      <c r="E4250">
        <v>0</v>
      </c>
    </row>
    <row r="4251" spans="1:5" x14ac:dyDescent="0.2">
      <c r="A4251" t="s">
        <v>4790</v>
      </c>
      <c r="B4251">
        <v>31</v>
      </c>
      <c r="C4251">
        <v>4</v>
      </c>
      <c r="D4251">
        <v>27</v>
      </c>
      <c r="E4251">
        <v>0</v>
      </c>
    </row>
    <row r="4252" spans="1:5" x14ac:dyDescent="0.2">
      <c r="A4252" t="s">
        <v>4809</v>
      </c>
      <c r="B4252">
        <v>196</v>
      </c>
      <c r="C4252">
        <v>86</v>
      </c>
      <c r="D4252">
        <v>110</v>
      </c>
      <c r="E4252">
        <v>0</v>
      </c>
    </row>
    <row r="4253" spans="1:5" x14ac:dyDescent="0.2">
      <c r="A4253" t="s">
        <v>4831</v>
      </c>
      <c r="B4253">
        <v>52</v>
      </c>
      <c r="C4253">
        <v>16</v>
      </c>
      <c r="D4253">
        <v>36</v>
      </c>
      <c r="E4253">
        <v>0</v>
      </c>
    </row>
    <row r="4254" spans="1:5" x14ac:dyDescent="0.2">
      <c r="A4254" t="s">
        <v>4850</v>
      </c>
      <c r="B4254">
        <v>13</v>
      </c>
      <c r="C4254">
        <v>2</v>
      </c>
      <c r="D4254">
        <v>11</v>
      </c>
      <c r="E4254">
        <v>0</v>
      </c>
    </row>
    <row r="4255" spans="1:5" x14ac:dyDescent="0.2">
      <c r="A4255" t="s">
        <v>4691</v>
      </c>
      <c r="B4255">
        <v>12</v>
      </c>
      <c r="C4255">
        <v>7</v>
      </c>
      <c r="D4255">
        <v>5</v>
      </c>
      <c r="E4255">
        <v>0</v>
      </c>
    </row>
    <row r="4256" spans="1:5" x14ac:dyDescent="0.2">
      <c r="A4256" t="s">
        <v>4712</v>
      </c>
      <c r="B4256">
        <v>932</v>
      </c>
      <c r="C4256">
        <v>443</v>
      </c>
      <c r="D4256">
        <v>489</v>
      </c>
      <c r="E4256">
        <v>0</v>
      </c>
    </row>
    <row r="4257" spans="1:5" x14ac:dyDescent="0.2">
      <c r="A4257" t="s">
        <v>4731</v>
      </c>
      <c r="B4257">
        <v>772</v>
      </c>
      <c r="C4257">
        <v>382</v>
      </c>
      <c r="D4257">
        <v>390</v>
      </c>
      <c r="E4257">
        <v>0</v>
      </c>
    </row>
    <row r="4258" spans="1:5" x14ac:dyDescent="0.2">
      <c r="A4258" t="s">
        <v>4749</v>
      </c>
      <c r="B4258">
        <v>800</v>
      </c>
      <c r="C4258">
        <v>391</v>
      </c>
      <c r="D4258">
        <v>409</v>
      </c>
      <c r="E4258">
        <v>0</v>
      </c>
    </row>
    <row r="4259" spans="1:5" x14ac:dyDescent="0.2">
      <c r="A4259" t="s">
        <v>4771</v>
      </c>
      <c r="B4259">
        <v>102</v>
      </c>
      <c r="C4259">
        <v>46</v>
      </c>
      <c r="D4259">
        <v>56</v>
      </c>
      <c r="E4259">
        <v>0</v>
      </c>
    </row>
    <row r="4260" spans="1:5" x14ac:dyDescent="0.2">
      <c r="A4260" t="s">
        <v>4791</v>
      </c>
      <c r="B4260">
        <v>44</v>
      </c>
      <c r="C4260">
        <v>11</v>
      </c>
      <c r="D4260">
        <v>33</v>
      </c>
      <c r="E4260">
        <v>0</v>
      </c>
    </row>
    <row r="4261" spans="1:5" x14ac:dyDescent="0.2">
      <c r="A4261" t="s">
        <v>4810</v>
      </c>
      <c r="B4261">
        <v>800</v>
      </c>
      <c r="C4261">
        <v>391</v>
      </c>
      <c r="D4261">
        <v>409</v>
      </c>
      <c r="E4261">
        <v>0</v>
      </c>
    </row>
    <row r="4262" spans="1:5" x14ac:dyDescent="0.2">
      <c r="A4262" t="s">
        <v>4832</v>
      </c>
      <c r="B4262">
        <v>143</v>
      </c>
      <c r="C4262">
        <v>57</v>
      </c>
      <c r="D4262">
        <v>86</v>
      </c>
      <c r="E4262">
        <v>0</v>
      </c>
    </row>
    <row r="4263" spans="1:5" x14ac:dyDescent="0.2">
      <c r="A4263" t="s">
        <v>4851</v>
      </c>
      <c r="B4263">
        <v>21</v>
      </c>
      <c r="C4263">
        <v>5</v>
      </c>
      <c r="D4263">
        <v>16</v>
      </c>
      <c r="E4263">
        <v>0</v>
      </c>
    </row>
    <row r="4264" spans="1:5" x14ac:dyDescent="0.2">
      <c r="A4264" t="s">
        <v>4692</v>
      </c>
      <c r="B4264">
        <v>13</v>
      </c>
      <c r="C4264">
        <v>4</v>
      </c>
      <c r="D4264">
        <v>9</v>
      </c>
      <c r="E4264">
        <v>0</v>
      </c>
    </row>
    <row r="4265" spans="1:5" x14ac:dyDescent="0.2">
      <c r="A4265" t="s">
        <v>4713</v>
      </c>
      <c r="B4265">
        <v>221</v>
      </c>
      <c r="C4265">
        <v>109</v>
      </c>
      <c r="D4265">
        <v>111</v>
      </c>
      <c r="E4265">
        <v>1</v>
      </c>
    </row>
    <row r="4266" spans="1:5" x14ac:dyDescent="0.2">
      <c r="A4266" t="s">
        <v>4732</v>
      </c>
      <c r="B4266">
        <v>139</v>
      </c>
      <c r="C4266">
        <v>78</v>
      </c>
      <c r="D4266">
        <v>61</v>
      </c>
      <c r="E4266">
        <v>0</v>
      </c>
    </row>
    <row r="4267" spans="1:5" x14ac:dyDescent="0.2">
      <c r="A4267" t="s">
        <v>4750</v>
      </c>
      <c r="B4267">
        <v>164</v>
      </c>
      <c r="C4267">
        <v>85</v>
      </c>
      <c r="D4267">
        <v>78</v>
      </c>
      <c r="E4267">
        <v>1</v>
      </c>
    </row>
    <row r="4268" spans="1:5" x14ac:dyDescent="0.2">
      <c r="A4268" t="s">
        <v>4772</v>
      </c>
      <c r="B4268">
        <v>11</v>
      </c>
      <c r="C4268">
        <v>6</v>
      </c>
      <c r="D4268">
        <v>5</v>
      </c>
      <c r="E4268">
        <v>0</v>
      </c>
    </row>
    <row r="4269" spans="1:5" x14ac:dyDescent="0.2">
      <c r="A4269" t="s">
        <v>4792</v>
      </c>
      <c r="B4269">
        <v>52</v>
      </c>
      <c r="C4269">
        <v>22</v>
      </c>
      <c r="D4269">
        <v>30</v>
      </c>
      <c r="E4269">
        <v>0</v>
      </c>
    </row>
    <row r="4270" spans="1:5" x14ac:dyDescent="0.2">
      <c r="A4270" t="s">
        <v>4811</v>
      </c>
      <c r="B4270">
        <v>164</v>
      </c>
      <c r="C4270">
        <v>85</v>
      </c>
      <c r="D4270">
        <v>78</v>
      </c>
      <c r="E4270">
        <v>1</v>
      </c>
    </row>
    <row r="4271" spans="1:5" x14ac:dyDescent="0.2">
      <c r="A4271" t="s">
        <v>4833</v>
      </c>
      <c r="B4271">
        <v>59</v>
      </c>
      <c r="C4271">
        <v>25</v>
      </c>
      <c r="D4271">
        <v>34</v>
      </c>
      <c r="E4271">
        <v>0</v>
      </c>
    </row>
    <row r="4272" spans="1:5" x14ac:dyDescent="0.2">
      <c r="A4272" t="s">
        <v>4852</v>
      </c>
      <c r="B4272">
        <v>12</v>
      </c>
      <c r="C4272">
        <v>3</v>
      </c>
      <c r="D4272">
        <v>8</v>
      </c>
      <c r="E4272">
        <v>1</v>
      </c>
    </row>
    <row r="4273" spans="1:5" x14ac:dyDescent="0.2">
      <c r="A4273" t="s">
        <v>4693</v>
      </c>
      <c r="B4273">
        <v>12</v>
      </c>
      <c r="C4273">
        <v>6</v>
      </c>
      <c r="D4273">
        <v>6</v>
      </c>
      <c r="E4273">
        <v>0</v>
      </c>
    </row>
    <row r="4274" spans="1:5" x14ac:dyDescent="0.2">
      <c r="A4274" t="s">
        <v>4714</v>
      </c>
      <c r="B4274">
        <v>433</v>
      </c>
      <c r="C4274">
        <v>207</v>
      </c>
      <c r="D4274">
        <v>226</v>
      </c>
      <c r="E4274">
        <v>0</v>
      </c>
    </row>
    <row r="4275" spans="1:5" x14ac:dyDescent="0.2">
      <c r="A4275" t="s">
        <v>4733</v>
      </c>
      <c r="B4275">
        <v>364</v>
      </c>
      <c r="C4275">
        <v>186</v>
      </c>
      <c r="D4275">
        <v>178</v>
      </c>
      <c r="E4275">
        <v>0</v>
      </c>
    </row>
    <row r="4276" spans="1:5" x14ac:dyDescent="0.2">
      <c r="A4276" t="s">
        <v>4751</v>
      </c>
      <c r="B4276">
        <v>391</v>
      </c>
      <c r="C4276">
        <v>198</v>
      </c>
      <c r="D4276">
        <v>193</v>
      </c>
      <c r="E4276">
        <v>0</v>
      </c>
    </row>
    <row r="4277" spans="1:5" x14ac:dyDescent="0.2">
      <c r="A4277" t="s">
        <v>4773</v>
      </c>
      <c r="B4277">
        <v>16</v>
      </c>
      <c r="C4277">
        <v>7</v>
      </c>
      <c r="D4277">
        <v>9</v>
      </c>
      <c r="E4277">
        <v>0</v>
      </c>
    </row>
    <row r="4278" spans="1:5" x14ac:dyDescent="0.2">
      <c r="A4278" t="s">
        <v>4793</v>
      </c>
      <c r="B4278">
        <v>30</v>
      </c>
      <c r="C4278">
        <v>3</v>
      </c>
      <c r="D4278">
        <v>27</v>
      </c>
      <c r="E4278">
        <v>0</v>
      </c>
    </row>
    <row r="4279" spans="1:5" x14ac:dyDescent="0.2">
      <c r="A4279" t="s">
        <v>4812</v>
      </c>
      <c r="B4279">
        <v>391</v>
      </c>
      <c r="C4279">
        <v>198</v>
      </c>
      <c r="D4279">
        <v>193</v>
      </c>
      <c r="E4279">
        <v>0</v>
      </c>
    </row>
    <row r="4280" spans="1:5" x14ac:dyDescent="0.2">
      <c r="A4280" t="s">
        <v>4834</v>
      </c>
      <c r="B4280">
        <v>46</v>
      </c>
      <c r="C4280">
        <v>10</v>
      </c>
      <c r="D4280">
        <v>36</v>
      </c>
      <c r="E4280">
        <v>0</v>
      </c>
    </row>
    <row r="4281" spans="1:5" x14ac:dyDescent="0.2">
      <c r="A4281" t="s">
        <v>4853</v>
      </c>
      <c r="B4281">
        <v>16</v>
      </c>
      <c r="C4281">
        <v>6</v>
      </c>
      <c r="D4281">
        <v>10</v>
      </c>
      <c r="E4281">
        <v>0</v>
      </c>
    </row>
    <row r="4282" spans="1:5" x14ac:dyDescent="0.2">
      <c r="A4282" t="s">
        <v>4695</v>
      </c>
      <c r="B4282">
        <v>31</v>
      </c>
      <c r="C4282">
        <v>11</v>
      </c>
      <c r="D4282">
        <v>20</v>
      </c>
      <c r="E4282">
        <v>0</v>
      </c>
    </row>
    <row r="4283" spans="1:5" x14ac:dyDescent="0.2">
      <c r="A4283" t="s">
        <v>4716</v>
      </c>
      <c r="B4283">
        <v>973</v>
      </c>
      <c r="C4283">
        <v>444</v>
      </c>
      <c r="D4283">
        <v>528</v>
      </c>
      <c r="E4283">
        <v>1</v>
      </c>
    </row>
    <row r="4284" spans="1:5" x14ac:dyDescent="0.2">
      <c r="A4284" t="s">
        <v>4735</v>
      </c>
      <c r="B4284">
        <v>636</v>
      </c>
      <c r="C4284">
        <v>323</v>
      </c>
      <c r="D4284">
        <v>313</v>
      </c>
      <c r="E4284">
        <v>0</v>
      </c>
    </row>
    <row r="4285" spans="1:5" x14ac:dyDescent="0.2">
      <c r="A4285" t="s">
        <v>4753</v>
      </c>
      <c r="B4285">
        <v>713</v>
      </c>
      <c r="C4285">
        <v>349</v>
      </c>
      <c r="D4285">
        <v>363</v>
      </c>
      <c r="E4285">
        <v>1</v>
      </c>
    </row>
    <row r="4286" spans="1:5" x14ac:dyDescent="0.2">
      <c r="A4286" t="s">
        <v>4775</v>
      </c>
      <c r="B4286">
        <v>127</v>
      </c>
      <c r="C4286">
        <v>50</v>
      </c>
      <c r="D4286">
        <v>77</v>
      </c>
      <c r="E4286">
        <v>0</v>
      </c>
    </row>
    <row r="4287" spans="1:5" x14ac:dyDescent="0.2">
      <c r="A4287" t="s">
        <v>4795</v>
      </c>
      <c r="B4287">
        <v>160</v>
      </c>
      <c r="C4287">
        <v>57</v>
      </c>
      <c r="D4287">
        <v>103</v>
      </c>
      <c r="E4287">
        <v>0</v>
      </c>
    </row>
    <row r="4288" spans="1:5" x14ac:dyDescent="0.2">
      <c r="A4288" t="s">
        <v>4814</v>
      </c>
      <c r="B4288">
        <v>713</v>
      </c>
      <c r="C4288">
        <v>349</v>
      </c>
      <c r="D4288">
        <v>363</v>
      </c>
      <c r="E4288">
        <v>1</v>
      </c>
    </row>
    <row r="4289" spans="1:5" x14ac:dyDescent="0.2">
      <c r="A4289" t="s">
        <v>4836</v>
      </c>
      <c r="B4289">
        <v>278</v>
      </c>
      <c r="C4289">
        <v>102</v>
      </c>
      <c r="D4289">
        <v>176</v>
      </c>
      <c r="E4289">
        <v>0</v>
      </c>
    </row>
    <row r="4290" spans="1:5" x14ac:dyDescent="0.2">
      <c r="A4290" t="s">
        <v>4855</v>
      </c>
      <c r="B4290">
        <v>47</v>
      </c>
      <c r="C4290">
        <v>15</v>
      </c>
      <c r="D4290">
        <v>31</v>
      </c>
      <c r="E4290">
        <v>1</v>
      </c>
    </row>
    <row r="4291" spans="1:5" x14ac:dyDescent="0.2">
      <c r="A4291" t="s">
        <v>4694</v>
      </c>
      <c r="B4291">
        <v>14</v>
      </c>
      <c r="C4291">
        <v>4</v>
      </c>
      <c r="D4291">
        <v>10</v>
      </c>
      <c r="E4291">
        <v>0</v>
      </c>
    </row>
    <row r="4292" spans="1:5" x14ac:dyDescent="0.2">
      <c r="A4292" t="s">
        <v>4715</v>
      </c>
      <c r="B4292">
        <v>363</v>
      </c>
      <c r="C4292">
        <v>165</v>
      </c>
      <c r="D4292">
        <v>198</v>
      </c>
      <c r="E4292">
        <v>0</v>
      </c>
    </row>
    <row r="4293" spans="1:5" x14ac:dyDescent="0.2">
      <c r="A4293" t="s">
        <v>4734</v>
      </c>
      <c r="B4293">
        <v>257</v>
      </c>
      <c r="C4293">
        <v>130</v>
      </c>
      <c r="D4293">
        <v>127</v>
      </c>
      <c r="E4293">
        <v>0</v>
      </c>
    </row>
    <row r="4294" spans="1:5" x14ac:dyDescent="0.2">
      <c r="A4294" t="s">
        <v>4752</v>
      </c>
      <c r="B4294">
        <v>285</v>
      </c>
      <c r="C4294">
        <v>139</v>
      </c>
      <c r="D4294">
        <v>146</v>
      </c>
      <c r="E4294">
        <v>0</v>
      </c>
    </row>
    <row r="4295" spans="1:5" x14ac:dyDescent="0.2">
      <c r="A4295" t="s">
        <v>4774</v>
      </c>
      <c r="B4295">
        <v>35</v>
      </c>
      <c r="C4295">
        <v>17</v>
      </c>
      <c r="D4295">
        <v>18</v>
      </c>
      <c r="E4295">
        <v>0</v>
      </c>
    </row>
    <row r="4296" spans="1:5" x14ac:dyDescent="0.2">
      <c r="A4296" t="s">
        <v>4794</v>
      </c>
      <c r="B4296">
        <v>52</v>
      </c>
      <c r="C4296">
        <v>11</v>
      </c>
      <c r="D4296">
        <v>41</v>
      </c>
      <c r="E4296">
        <v>0</v>
      </c>
    </row>
    <row r="4297" spans="1:5" x14ac:dyDescent="0.2">
      <c r="A4297" t="s">
        <v>4813</v>
      </c>
      <c r="B4297">
        <v>285</v>
      </c>
      <c r="C4297">
        <v>139</v>
      </c>
      <c r="D4297">
        <v>146</v>
      </c>
      <c r="E4297">
        <v>0</v>
      </c>
    </row>
    <row r="4298" spans="1:5" x14ac:dyDescent="0.2">
      <c r="A4298" t="s">
        <v>4835</v>
      </c>
      <c r="B4298">
        <v>84</v>
      </c>
      <c r="C4298">
        <v>28</v>
      </c>
      <c r="D4298">
        <v>56</v>
      </c>
      <c r="E4298">
        <v>0</v>
      </c>
    </row>
    <row r="4299" spans="1:5" x14ac:dyDescent="0.2">
      <c r="A4299" t="s">
        <v>4854</v>
      </c>
      <c r="B4299">
        <v>14</v>
      </c>
      <c r="C4299">
        <v>5</v>
      </c>
      <c r="D4299">
        <v>9</v>
      </c>
      <c r="E4299">
        <v>0</v>
      </c>
    </row>
    <row r="4300" spans="1:5" x14ac:dyDescent="0.2">
      <c r="A4300" t="s">
        <v>4717</v>
      </c>
      <c r="B4300">
        <v>63</v>
      </c>
      <c r="C4300">
        <v>37</v>
      </c>
      <c r="D4300">
        <v>26</v>
      </c>
      <c r="E4300">
        <v>0</v>
      </c>
    </row>
    <row r="4301" spans="1:5" x14ac:dyDescent="0.2">
      <c r="A4301" t="s">
        <v>4776</v>
      </c>
      <c r="B4301">
        <v>52</v>
      </c>
      <c r="C4301">
        <v>32</v>
      </c>
      <c r="D4301">
        <v>20</v>
      </c>
      <c r="E4301">
        <v>0</v>
      </c>
    </row>
    <row r="4302" spans="1:5" x14ac:dyDescent="0.2">
      <c r="A4302" t="s">
        <v>4796</v>
      </c>
      <c r="B4302">
        <v>17</v>
      </c>
      <c r="C4302">
        <v>8</v>
      </c>
      <c r="D4302">
        <v>9</v>
      </c>
      <c r="E4302">
        <v>0</v>
      </c>
    </row>
    <row r="4303" spans="1:5" x14ac:dyDescent="0.2">
      <c r="A4303" t="s">
        <v>4837</v>
      </c>
      <c r="B4303">
        <v>63</v>
      </c>
      <c r="C4303">
        <v>37</v>
      </c>
      <c r="D4303">
        <v>26</v>
      </c>
      <c r="E4303">
        <v>0</v>
      </c>
    </row>
    <row r="4304" spans="1:5" x14ac:dyDescent="0.2">
      <c r="A4304" t="s">
        <v>4696</v>
      </c>
      <c r="B4304">
        <v>67</v>
      </c>
      <c r="C4304">
        <v>32</v>
      </c>
      <c r="D4304">
        <v>35</v>
      </c>
      <c r="E4304">
        <v>0</v>
      </c>
    </row>
    <row r="4305" spans="1:5" x14ac:dyDescent="0.2">
      <c r="A4305" t="s">
        <v>4718</v>
      </c>
      <c r="B4305">
        <v>3600</v>
      </c>
      <c r="C4305">
        <v>1640</v>
      </c>
      <c r="D4305">
        <v>1959</v>
      </c>
      <c r="E4305">
        <v>1</v>
      </c>
    </row>
    <row r="4306" spans="1:5" x14ac:dyDescent="0.2">
      <c r="A4306" t="s">
        <v>4736</v>
      </c>
      <c r="B4306">
        <v>2747</v>
      </c>
      <c r="C4306">
        <v>1341</v>
      </c>
      <c r="D4306">
        <v>1406</v>
      </c>
      <c r="E4306">
        <v>0</v>
      </c>
    </row>
    <row r="4307" spans="1:5" x14ac:dyDescent="0.2">
      <c r="A4307" t="s">
        <v>4754</v>
      </c>
      <c r="B4307">
        <v>2945</v>
      </c>
      <c r="C4307">
        <v>1412</v>
      </c>
      <c r="D4307">
        <v>1532</v>
      </c>
      <c r="E4307">
        <v>1</v>
      </c>
    </row>
    <row r="4308" spans="1:5" x14ac:dyDescent="0.2">
      <c r="A4308" t="s">
        <v>4777</v>
      </c>
      <c r="B4308">
        <v>393</v>
      </c>
      <c r="C4308">
        <v>178</v>
      </c>
      <c r="D4308">
        <v>215</v>
      </c>
      <c r="E4308">
        <v>0</v>
      </c>
    </row>
    <row r="4309" spans="1:5" x14ac:dyDescent="0.2">
      <c r="A4309" t="s">
        <v>4797</v>
      </c>
      <c r="B4309">
        <v>375</v>
      </c>
      <c r="C4309">
        <v>104</v>
      </c>
      <c r="D4309">
        <v>271</v>
      </c>
      <c r="E4309">
        <v>0</v>
      </c>
    </row>
    <row r="4310" spans="1:5" x14ac:dyDescent="0.2">
      <c r="A4310" t="s">
        <v>4815</v>
      </c>
      <c r="B4310">
        <v>2945</v>
      </c>
      <c r="C4310">
        <v>1412</v>
      </c>
      <c r="D4310">
        <v>1532</v>
      </c>
      <c r="E4310">
        <v>1</v>
      </c>
    </row>
    <row r="4311" spans="1:5" x14ac:dyDescent="0.2">
      <c r="A4311" t="s">
        <v>4838</v>
      </c>
      <c r="B4311">
        <v>752</v>
      </c>
      <c r="C4311">
        <v>275</v>
      </c>
      <c r="D4311">
        <v>477</v>
      </c>
      <c r="E4311">
        <v>0</v>
      </c>
    </row>
    <row r="4312" spans="1:5" x14ac:dyDescent="0.2">
      <c r="A4312" t="s">
        <v>4856</v>
      </c>
      <c r="B4312">
        <v>143</v>
      </c>
      <c r="C4312">
        <v>45</v>
      </c>
      <c r="D4312">
        <v>97</v>
      </c>
      <c r="E4312">
        <v>1</v>
      </c>
    </row>
    <row r="4313" spans="1:5" x14ac:dyDescent="0.2">
      <c r="A4313" t="s">
        <v>4719</v>
      </c>
      <c r="B4313">
        <v>17</v>
      </c>
      <c r="C4313">
        <v>10</v>
      </c>
      <c r="D4313">
        <v>7</v>
      </c>
      <c r="E4313">
        <v>0</v>
      </c>
    </row>
    <row r="4314" spans="1:5" x14ac:dyDescent="0.2">
      <c r="A4314" t="s">
        <v>4737</v>
      </c>
      <c r="B4314">
        <v>12</v>
      </c>
      <c r="C4314">
        <v>6</v>
      </c>
      <c r="D4314">
        <v>6</v>
      </c>
      <c r="E4314">
        <v>0</v>
      </c>
    </row>
    <row r="4315" spans="1:5" x14ac:dyDescent="0.2">
      <c r="A4315" t="s">
        <v>4755</v>
      </c>
      <c r="B4315">
        <v>12</v>
      </c>
      <c r="C4315">
        <v>6</v>
      </c>
      <c r="D4315">
        <v>6</v>
      </c>
      <c r="E4315">
        <v>0</v>
      </c>
    </row>
    <row r="4316" spans="1:5" x14ac:dyDescent="0.2">
      <c r="A4316" t="s">
        <v>4798</v>
      </c>
      <c r="B4316">
        <v>5</v>
      </c>
      <c r="C4316">
        <v>4</v>
      </c>
      <c r="D4316">
        <v>1</v>
      </c>
      <c r="E4316">
        <v>0</v>
      </c>
    </row>
    <row r="4317" spans="1:5" x14ac:dyDescent="0.2">
      <c r="A4317" t="s">
        <v>4816</v>
      </c>
      <c r="B4317">
        <v>12</v>
      </c>
      <c r="C4317">
        <v>6</v>
      </c>
      <c r="D4317">
        <v>6</v>
      </c>
      <c r="E4317">
        <v>0</v>
      </c>
    </row>
    <row r="4318" spans="1:5" x14ac:dyDescent="0.2">
      <c r="A4318" t="s">
        <v>4839</v>
      </c>
      <c r="B4318">
        <v>5</v>
      </c>
      <c r="C4318">
        <v>4</v>
      </c>
      <c r="D4318">
        <v>1</v>
      </c>
      <c r="E4318">
        <v>0</v>
      </c>
    </row>
    <row r="4319" spans="1:5" x14ac:dyDescent="0.2">
      <c r="A4319" t="s">
        <v>4697</v>
      </c>
      <c r="B4319">
        <v>7</v>
      </c>
      <c r="C4319">
        <v>5</v>
      </c>
      <c r="D4319">
        <v>2</v>
      </c>
      <c r="E4319">
        <v>0</v>
      </c>
    </row>
    <row r="4320" spans="1:5" x14ac:dyDescent="0.2">
      <c r="A4320" t="s">
        <v>4720</v>
      </c>
      <c r="B4320">
        <v>613</v>
      </c>
      <c r="C4320">
        <v>273</v>
      </c>
      <c r="D4320">
        <v>340</v>
      </c>
      <c r="E4320">
        <v>0</v>
      </c>
    </row>
    <row r="4321" spans="1:5" x14ac:dyDescent="0.2">
      <c r="A4321" t="s">
        <v>4738</v>
      </c>
      <c r="B4321">
        <v>499</v>
      </c>
      <c r="C4321">
        <v>236</v>
      </c>
      <c r="D4321">
        <v>263</v>
      </c>
      <c r="E4321">
        <v>0</v>
      </c>
    </row>
    <row r="4322" spans="1:5" x14ac:dyDescent="0.2">
      <c r="A4322" t="s">
        <v>4756</v>
      </c>
      <c r="B4322">
        <v>521</v>
      </c>
      <c r="C4322">
        <v>247</v>
      </c>
      <c r="D4322">
        <v>274</v>
      </c>
      <c r="E4322">
        <v>0</v>
      </c>
    </row>
    <row r="4323" spans="1:5" x14ac:dyDescent="0.2">
      <c r="A4323" t="s">
        <v>4778</v>
      </c>
      <c r="B4323">
        <v>51</v>
      </c>
      <c r="C4323">
        <v>22</v>
      </c>
      <c r="D4323">
        <v>29</v>
      </c>
      <c r="E4323">
        <v>0</v>
      </c>
    </row>
    <row r="4324" spans="1:5" x14ac:dyDescent="0.2">
      <c r="A4324" t="s">
        <v>4799</v>
      </c>
      <c r="B4324">
        <v>48</v>
      </c>
      <c r="C4324">
        <v>7</v>
      </c>
      <c r="D4324">
        <v>41</v>
      </c>
      <c r="E4324">
        <v>0</v>
      </c>
    </row>
    <row r="4325" spans="1:5" x14ac:dyDescent="0.2">
      <c r="A4325" t="s">
        <v>4817</v>
      </c>
      <c r="B4325">
        <v>521</v>
      </c>
      <c r="C4325">
        <v>247</v>
      </c>
      <c r="D4325">
        <v>274</v>
      </c>
      <c r="E4325">
        <v>0</v>
      </c>
    </row>
    <row r="4326" spans="1:5" x14ac:dyDescent="0.2">
      <c r="A4326" t="s">
        <v>4840</v>
      </c>
      <c r="B4326">
        <v>98</v>
      </c>
      <c r="C4326">
        <v>29</v>
      </c>
      <c r="D4326">
        <v>69</v>
      </c>
      <c r="E4326">
        <v>0</v>
      </c>
    </row>
    <row r="4327" spans="1:5" x14ac:dyDescent="0.2">
      <c r="A4327" t="s">
        <v>4857</v>
      </c>
      <c r="B4327">
        <v>15</v>
      </c>
      <c r="C4327">
        <v>6</v>
      </c>
      <c r="D4327">
        <v>9</v>
      </c>
      <c r="E4327">
        <v>0</v>
      </c>
    </row>
    <row r="4328" spans="1:5" x14ac:dyDescent="0.2">
      <c r="A4328" t="s">
        <v>4698</v>
      </c>
      <c r="B4328">
        <v>2</v>
      </c>
      <c r="C4328">
        <v>1</v>
      </c>
      <c r="D4328">
        <v>1</v>
      </c>
      <c r="E4328">
        <v>0</v>
      </c>
    </row>
    <row r="4329" spans="1:5" x14ac:dyDescent="0.2">
      <c r="A4329" t="s">
        <v>4721</v>
      </c>
      <c r="B4329">
        <v>353</v>
      </c>
      <c r="C4329">
        <v>149</v>
      </c>
      <c r="D4329">
        <v>204</v>
      </c>
      <c r="E4329">
        <v>0</v>
      </c>
    </row>
    <row r="4330" spans="1:5" x14ac:dyDescent="0.2">
      <c r="A4330" t="s">
        <v>4739</v>
      </c>
      <c r="B4330">
        <v>228</v>
      </c>
      <c r="C4330">
        <v>111</v>
      </c>
      <c r="D4330">
        <v>117</v>
      </c>
      <c r="E4330">
        <v>0</v>
      </c>
    </row>
    <row r="4331" spans="1:5" x14ac:dyDescent="0.2">
      <c r="A4331" t="s">
        <v>4757</v>
      </c>
      <c r="B4331">
        <v>250</v>
      </c>
      <c r="C4331">
        <v>119</v>
      </c>
      <c r="D4331">
        <v>131</v>
      </c>
      <c r="E4331">
        <v>0</v>
      </c>
    </row>
    <row r="4332" spans="1:5" x14ac:dyDescent="0.2">
      <c r="A4332" t="s">
        <v>4779</v>
      </c>
      <c r="B4332">
        <v>84</v>
      </c>
      <c r="C4332">
        <v>29</v>
      </c>
      <c r="D4332">
        <v>55</v>
      </c>
      <c r="E4332">
        <v>0</v>
      </c>
    </row>
    <row r="4333" spans="1:5" x14ac:dyDescent="0.2">
      <c r="A4333" t="s">
        <v>4800</v>
      </c>
      <c r="B4333">
        <v>29</v>
      </c>
      <c r="C4333">
        <v>6</v>
      </c>
      <c r="D4333">
        <v>23</v>
      </c>
      <c r="E4333">
        <v>0</v>
      </c>
    </row>
    <row r="4334" spans="1:5" x14ac:dyDescent="0.2">
      <c r="A4334" t="s">
        <v>4818</v>
      </c>
      <c r="B4334">
        <v>250</v>
      </c>
      <c r="C4334">
        <v>119</v>
      </c>
      <c r="D4334">
        <v>131</v>
      </c>
      <c r="E4334">
        <v>0</v>
      </c>
    </row>
    <row r="4335" spans="1:5" x14ac:dyDescent="0.2">
      <c r="A4335" t="s">
        <v>4841</v>
      </c>
      <c r="B4335">
        <v>111</v>
      </c>
      <c r="C4335">
        <v>34</v>
      </c>
      <c r="D4335">
        <v>77</v>
      </c>
      <c r="E4335">
        <v>0</v>
      </c>
    </row>
    <row r="4336" spans="1:5" x14ac:dyDescent="0.2">
      <c r="A4336" t="s">
        <v>4858</v>
      </c>
      <c r="B4336">
        <v>20</v>
      </c>
      <c r="C4336">
        <v>7</v>
      </c>
      <c r="D4336">
        <v>13</v>
      </c>
      <c r="E4336">
        <v>0</v>
      </c>
    </row>
    <row r="4337" spans="1:5" x14ac:dyDescent="0.2">
      <c r="A4337" t="s">
        <v>4699</v>
      </c>
      <c r="B4337">
        <v>1</v>
      </c>
      <c r="C4337">
        <v>1</v>
      </c>
      <c r="D4337">
        <v>0</v>
      </c>
      <c r="E4337">
        <v>0</v>
      </c>
    </row>
    <row r="4338" spans="1:5" x14ac:dyDescent="0.2">
      <c r="A4338" t="s">
        <v>4722</v>
      </c>
      <c r="B4338">
        <v>195</v>
      </c>
      <c r="C4338">
        <v>85</v>
      </c>
      <c r="D4338">
        <v>110</v>
      </c>
      <c r="E4338">
        <v>0</v>
      </c>
    </row>
    <row r="4339" spans="1:5" x14ac:dyDescent="0.2">
      <c r="A4339" t="s">
        <v>4740</v>
      </c>
      <c r="B4339">
        <v>153</v>
      </c>
      <c r="C4339">
        <v>73</v>
      </c>
      <c r="D4339">
        <v>80</v>
      </c>
      <c r="E4339">
        <v>0</v>
      </c>
    </row>
    <row r="4340" spans="1:5" x14ac:dyDescent="0.2">
      <c r="A4340" t="s">
        <v>4758</v>
      </c>
      <c r="B4340">
        <v>165</v>
      </c>
      <c r="C4340">
        <v>77</v>
      </c>
      <c r="D4340">
        <v>88</v>
      </c>
      <c r="E4340">
        <v>0</v>
      </c>
    </row>
    <row r="4341" spans="1:5" x14ac:dyDescent="0.2">
      <c r="A4341" t="s">
        <v>4780</v>
      </c>
      <c r="B4341">
        <v>16</v>
      </c>
      <c r="C4341">
        <v>4</v>
      </c>
      <c r="D4341">
        <v>12</v>
      </c>
      <c r="E4341">
        <v>0</v>
      </c>
    </row>
    <row r="4342" spans="1:5" x14ac:dyDescent="0.2">
      <c r="A4342" t="s">
        <v>4801</v>
      </c>
      <c r="B4342">
        <v>16</v>
      </c>
      <c r="C4342">
        <v>5</v>
      </c>
      <c r="D4342">
        <v>11</v>
      </c>
      <c r="E4342">
        <v>0</v>
      </c>
    </row>
    <row r="4343" spans="1:5" x14ac:dyDescent="0.2">
      <c r="A4343" t="s">
        <v>4819</v>
      </c>
      <c r="B4343">
        <v>165</v>
      </c>
      <c r="C4343">
        <v>77</v>
      </c>
      <c r="D4343">
        <v>88</v>
      </c>
      <c r="E4343">
        <v>0</v>
      </c>
    </row>
    <row r="4344" spans="1:5" x14ac:dyDescent="0.2">
      <c r="A4344" t="s">
        <v>4842</v>
      </c>
      <c r="B4344">
        <v>30</v>
      </c>
      <c r="C4344">
        <v>8</v>
      </c>
      <c r="D4344">
        <v>22</v>
      </c>
      <c r="E4344">
        <v>0</v>
      </c>
    </row>
    <row r="4345" spans="1:5" x14ac:dyDescent="0.2">
      <c r="A4345" t="s">
        <v>4859</v>
      </c>
      <c r="B4345">
        <v>11</v>
      </c>
      <c r="C4345">
        <v>3</v>
      </c>
      <c r="D4345">
        <v>8</v>
      </c>
      <c r="E4345">
        <v>0</v>
      </c>
    </row>
    <row r="4346" spans="1:5" x14ac:dyDescent="0.2">
      <c r="A4346" t="s">
        <v>4701</v>
      </c>
      <c r="B4346">
        <v>26</v>
      </c>
      <c r="C4346">
        <v>14</v>
      </c>
      <c r="D4346">
        <v>12</v>
      </c>
      <c r="E4346">
        <v>0</v>
      </c>
    </row>
    <row r="4347" spans="1:5" x14ac:dyDescent="0.2">
      <c r="A4347" t="s">
        <v>4724</v>
      </c>
      <c r="B4347">
        <v>1767</v>
      </c>
      <c r="C4347">
        <v>828</v>
      </c>
      <c r="D4347">
        <v>939</v>
      </c>
      <c r="E4347">
        <v>0</v>
      </c>
    </row>
    <row r="4348" spans="1:5" x14ac:dyDescent="0.2">
      <c r="A4348" t="s">
        <v>4742</v>
      </c>
      <c r="B4348">
        <v>1449</v>
      </c>
      <c r="C4348">
        <v>719</v>
      </c>
      <c r="D4348">
        <v>730</v>
      </c>
      <c r="E4348">
        <v>0</v>
      </c>
    </row>
    <row r="4349" spans="1:5" x14ac:dyDescent="0.2">
      <c r="A4349" t="s">
        <v>4760</v>
      </c>
      <c r="B4349">
        <v>1533</v>
      </c>
      <c r="C4349">
        <v>750</v>
      </c>
      <c r="D4349">
        <v>783</v>
      </c>
      <c r="E4349">
        <v>0</v>
      </c>
    </row>
    <row r="4350" spans="1:5" x14ac:dyDescent="0.2">
      <c r="A4350" t="s">
        <v>4782</v>
      </c>
      <c r="B4350">
        <v>151</v>
      </c>
      <c r="C4350">
        <v>65</v>
      </c>
      <c r="D4350">
        <v>86</v>
      </c>
      <c r="E4350">
        <v>0</v>
      </c>
    </row>
    <row r="4351" spans="1:5" x14ac:dyDescent="0.2">
      <c r="A4351" t="s">
        <v>4803</v>
      </c>
      <c r="B4351">
        <v>113</v>
      </c>
      <c r="C4351">
        <v>25</v>
      </c>
      <c r="D4351">
        <v>88</v>
      </c>
      <c r="E4351">
        <v>0</v>
      </c>
    </row>
    <row r="4352" spans="1:5" x14ac:dyDescent="0.2">
      <c r="A4352" t="s">
        <v>4821</v>
      </c>
      <c r="B4352">
        <v>1533</v>
      </c>
      <c r="C4352">
        <v>750</v>
      </c>
      <c r="D4352">
        <v>783</v>
      </c>
      <c r="E4352">
        <v>0</v>
      </c>
    </row>
    <row r="4353" spans="1:5" x14ac:dyDescent="0.2">
      <c r="A4353" t="s">
        <v>4844</v>
      </c>
      <c r="B4353">
        <v>260</v>
      </c>
      <c r="C4353">
        <v>89</v>
      </c>
      <c r="D4353">
        <v>171</v>
      </c>
      <c r="E4353">
        <v>0</v>
      </c>
    </row>
    <row r="4354" spans="1:5" x14ac:dyDescent="0.2">
      <c r="A4354" t="s">
        <v>4861</v>
      </c>
      <c r="B4354">
        <v>67</v>
      </c>
      <c r="C4354">
        <v>22</v>
      </c>
      <c r="D4354">
        <v>45</v>
      </c>
      <c r="E4354">
        <v>0</v>
      </c>
    </row>
    <row r="4355" spans="1:5" x14ac:dyDescent="0.2">
      <c r="A4355" t="s">
        <v>4700</v>
      </c>
      <c r="B4355">
        <v>2</v>
      </c>
      <c r="C4355">
        <v>0</v>
      </c>
      <c r="D4355">
        <v>2</v>
      </c>
      <c r="E4355">
        <v>0</v>
      </c>
    </row>
    <row r="4356" spans="1:5" x14ac:dyDescent="0.2">
      <c r="A4356" t="s">
        <v>4723</v>
      </c>
      <c r="B4356">
        <v>17</v>
      </c>
      <c r="C4356">
        <v>11</v>
      </c>
      <c r="D4356">
        <v>6</v>
      </c>
      <c r="E4356">
        <v>0</v>
      </c>
    </row>
    <row r="4357" spans="1:5" x14ac:dyDescent="0.2">
      <c r="A4357" t="s">
        <v>4741</v>
      </c>
      <c r="B4357">
        <v>3</v>
      </c>
      <c r="C4357">
        <v>2</v>
      </c>
      <c r="D4357">
        <v>1</v>
      </c>
      <c r="E4357">
        <v>0</v>
      </c>
    </row>
    <row r="4358" spans="1:5" x14ac:dyDescent="0.2">
      <c r="A4358" t="s">
        <v>4759</v>
      </c>
      <c r="B4358">
        <v>5</v>
      </c>
      <c r="C4358">
        <v>2</v>
      </c>
      <c r="D4358">
        <v>3</v>
      </c>
      <c r="E4358">
        <v>0</v>
      </c>
    </row>
    <row r="4359" spans="1:5" x14ac:dyDescent="0.2">
      <c r="A4359" t="s">
        <v>4781</v>
      </c>
      <c r="B4359">
        <v>1</v>
      </c>
      <c r="C4359">
        <v>1</v>
      </c>
      <c r="D4359">
        <v>0</v>
      </c>
      <c r="E4359">
        <v>0</v>
      </c>
    </row>
    <row r="4360" spans="1:5" x14ac:dyDescent="0.2">
      <c r="A4360" t="s">
        <v>4802</v>
      </c>
      <c r="B4360">
        <v>12</v>
      </c>
      <c r="C4360">
        <v>9</v>
      </c>
      <c r="D4360">
        <v>3</v>
      </c>
      <c r="E4360">
        <v>0</v>
      </c>
    </row>
    <row r="4361" spans="1:5" x14ac:dyDescent="0.2">
      <c r="A4361" t="s">
        <v>4820</v>
      </c>
      <c r="B4361">
        <v>5</v>
      </c>
      <c r="C4361">
        <v>2</v>
      </c>
      <c r="D4361">
        <v>3</v>
      </c>
      <c r="E4361">
        <v>0</v>
      </c>
    </row>
    <row r="4362" spans="1:5" x14ac:dyDescent="0.2">
      <c r="A4362" t="s">
        <v>4843</v>
      </c>
      <c r="B4362">
        <v>12</v>
      </c>
      <c r="C4362">
        <v>9</v>
      </c>
      <c r="D4362">
        <v>3</v>
      </c>
      <c r="E4362">
        <v>0</v>
      </c>
    </row>
    <row r="4363" spans="1:5" x14ac:dyDescent="0.2">
      <c r="A4363" t="s">
        <v>4860</v>
      </c>
      <c r="B4363">
        <v>1</v>
      </c>
      <c r="C4363">
        <v>0</v>
      </c>
      <c r="D4363">
        <v>1</v>
      </c>
      <c r="E4363">
        <v>0</v>
      </c>
    </row>
    <row r="4364" spans="1:5" x14ac:dyDescent="0.2">
      <c r="A4364" t="s">
        <v>4702</v>
      </c>
      <c r="B4364">
        <v>2</v>
      </c>
      <c r="C4364">
        <v>1</v>
      </c>
      <c r="D4364">
        <v>1</v>
      </c>
      <c r="E4364">
        <v>0</v>
      </c>
    </row>
    <row r="4365" spans="1:5" x14ac:dyDescent="0.2">
      <c r="A4365" t="s">
        <v>4725</v>
      </c>
      <c r="B4365">
        <v>87</v>
      </c>
      <c r="C4365">
        <v>45</v>
      </c>
      <c r="D4365">
        <v>42</v>
      </c>
      <c r="E4365">
        <v>0</v>
      </c>
    </row>
    <row r="4366" spans="1:5" x14ac:dyDescent="0.2">
      <c r="A4366" t="s">
        <v>4743</v>
      </c>
      <c r="B4366">
        <v>69</v>
      </c>
      <c r="C4366">
        <v>39</v>
      </c>
      <c r="D4366">
        <v>30</v>
      </c>
      <c r="E4366">
        <v>0</v>
      </c>
    </row>
    <row r="4367" spans="1:5" x14ac:dyDescent="0.2">
      <c r="A4367" t="s">
        <v>4761</v>
      </c>
      <c r="B4367">
        <v>74</v>
      </c>
      <c r="C4367">
        <v>41</v>
      </c>
      <c r="D4367">
        <v>33</v>
      </c>
      <c r="E4367">
        <v>0</v>
      </c>
    </row>
    <row r="4368" spans="1:5" x14ac:dyDescent="0.2">
      <c r="A4368" t="s">
        <v>4783</v>
      </c>
      <c r="B4368">
        <v>6</v>
      </c>
      <c r="C4368">
        <v>4</v>
      </c>
      <c r="D4368">
        <v>2</v>
      </c>
      <c r="E4368">
        <v>0</v>
      </c>
    </row>
    <row r="4369" spans="1:5" x14ac:dyDescent="0.2">
      <c r="A4369" t="s">
        <v>4804</v>
      </c>
      <c r="B4369">
        <v>8</v>
      </c>
      <c r="C4369">
        <v>0</v>
      </c>
      <c r="D4369">
        <v>8</v>
      </c>
      <c r="E4369">
        <v>0</v>
      </c>
    </row>
    <row r="4370" spans="1:5" x14ac:dyDescent="0.2">
      <c r="A4370" t="s">
        <v>4822</v>
      </c>
      <c r="B4370">
        <v>74</v>
      </c>
      <c r="C4370">
        <v>41</v>
      </c>
      <c r="D4370">
        <v>33</v>
      </c>
      <c r="E4370">
        <v>0</v>
      </c>
    </row>
    <row r="4371" spans="1:5" x14ac:dyDescent="0.2">
      <c r="A4371" t="s">
        <v>4845</v>
      </c>
      <c r="B4371">
        <v>14</v>
      </c>
      <c r="C4371">
        <v>4</v>
      </c>
      <c r="D4371">
        <v>10</v>
      </c>
      <c r="E4371">
        <v>0</v>
      </c>
    </row>
    <row r="4372" spans="1:5" x14ac:dyDescent="0.2">
      <c r="A4372" t="s">
        <v>4862</v>
      </c>
      <c r="B4372">
        <v>3</v>
      </c>
      <c r="C4372">
        <v>1</v>
      </c>
      <c r="D4372">
        <v>2</v>
      </c>
      <c r="E4372">
        <v>0</v>
      </c>
    </row>
    <row r="4373" spans="1:5" x14ac:dyDescent="0.2">
      <c r="A4373" t="s">
        <v>4703</v>
      </c>
      <c r="B4373">
        <v>2</v>
      </c>
      <c r="C4373">
        <v>2</v>
      </c>
      <c r="D4373">
        <v>0</v>
      </c>
      <c r="E4373">
        <v>0</v>
      </c>
    </row>
    <row r="4374" spans="1:5" x14ac:dyDescent="0.2">
      <c r="A4374" t="s">
        <v>4726</v>
      </c>
      <c r="B4374">
        <v>19</v>
      </c>
      <c r="C4374">
        <v>10</v>
      </c>
      <c r="D4374">
        <v>9</v>
      </c>
      <c r="E4374">
        <v>0</v>
      </c>
    </row>
    <row r="4375" spans="1:5" x14ac:dyDescent="0.2">
      <c r="A4375" t="s">
        <v>4744</v>
      </c>
      <c r="B4375">
        <v>5</v>
      </c>
      <c r="C4375">
        <v>2</v>
      </c>
      <c r="D4375">
        <v>3</v>
      </c>
      <c r="E4375">
        <v>0</v>
      </c>
    </row>
    <row r="4376" spans="1:5" x14ac:dyDescent="0.2">
      <c r="A4376" t="s">
        <v>4762</v>
      </c>
      <c r="B4376">
        <v>7</v>
      </c>
      <c r="C4376">
        <v>4</v>
      </c>
      <c r="D4376">
        <v>3</v>
      </c>
      <c r="E4376">
        <v>0</v>
      </c>
    </row>
    <row r="4377" spans="1:5" x14ac:dyDescent="0.2">
      <c r="A4377" t="s">
        <v>4784</v>
      </c>
      <c r="B4377">
        <v>1</v>
      </c>
      <c r="C4377">
        <v>1</v>
      </c>
      <c r="D4377">
        <v>0</v>
      </c>
      <c r="E4377">
        <v>0</v>
      </c>
    </row>
    <row r="4378" spans="1:5" x14ac:dyDescent="0.2">
      <c r="A4378" t="s">
        <v>4805</v>
      </c>
      <c r="B4378">
        <v>12</v>
      </c>
      <c r="C4378">
        <v>6</v>
      </c>
      <c r="D4378">
        <v>6</v>
      </c>
      <c r="E4378">
        <v>0</v>
      </c>
    </row>
    <row r="4379" spans="1:5" x14ac:dyDescent="0.2">
      <c r="A4379" t="s">
        <v>4823</v>
      </c>
      <c r="B4379">
        <v>7</v>
      </c>
      <c r="C4379">
        <v>4</v>
      </c>
      <c r="D4379">
        <v>3</v>
      </c>
      <c r="E4379">
        <v>0</v>
      </c>
    </row>
    <row r="4380" spans="1:5" x14ac:dyDescent="0.2">
      <c r="A4380" t="s">
        <v>4846</v>
      </c>
      <c r="B4380">
        <v>12</v>
      </c>
      <c r="C4380">
        <v>6</v>
      </c>
      <c r="D4380">
        <v>6</v>
      </c>
      <c r="E4380">
        <v>0</v>
      </c>
    </row>
    <row r="4381" spans="1:5" x14ac:dyDescent="0.2">
      <c r="A4381" t="s">
        <v>4892</v>
      </c>
      <c r="B4381">
        <v>35</v>
      </c>
      <c r="C4381">
        <v>22</v>
      </c>
      <c r="D4381">
        <v>13</v>
      </c>
      <c r="E4381">
        <v>0</v>
      </c>
    </row>
    <row r="4382" spans="1:5" x14ac:dyDescent="0.2">
      <c r="A4382" t="s">
        <v>4951</v>
      </c>
      <c r="B4382">
        <v>35</v>
      </c>
      <c r="C4382">
        <v>22</v>
      </c>
      <c r="D4382">
        <v>13</v>
      </c>
      <c r="E4382">
        <v>0</v>
      </c>
    </row>
    <row r="4383" spans="1:5" x14ac:dyDescent="0.2">
      <c r="A4383" t="s">
        <v>4973</v>
      </c>
      <c r="B4383">
        <v>4</v>
      </c>
      <c r="C4383">
        <v>2</v>
      </c>
      <c r="D4383">
        <v>2</v>
      </c>
      <c r="E4383">
        <v>0</v>
      </c>
    </row>
    <row r="4384" spans="1:5" x14ac:dyDescent="0.2">
      <c r="A4384" t="s">
        <v>5012</v>
      </c>
      <c r="B4384">
        <v>35</v>
      </c>
      <c r="C4384">
        <v>22</v>
      </c>
      <c r="D4384">
        <v>13</v>
      </c>
      <c r="E4384">
        <v>0</v>
      </c>
    </row>
    <row r="4385" spans="1:5" x14ac:dyDescent="0.2">
      <c r="A4385" t="s">
        <v>4893</v>
      </c>
      <c r="B4385">
        <v>14</v>
      </c>
      <c r="C4385">
        <v>6</v>
      </c>
      <c r="D4385">
        <v>8</v>
      </c>
      <c r="E4385">
        <v>0</v>
      </c>
    </row>
    <row r="4386" spans="1:5" x14ac:dyDescent="0.2">
      <c r="A4386" t="s">
        <v>4952</v>
      </c>
      <c r="B4386">
        <v>2</v>
      </c>
      <c r="C4386">
        <v>2</v>
      </c>
      <c r="D4386">
        <v>0</v>
      </c>
      <c r="E4386">
        <v>0</v>
      </c>
    </row>
    <row r="4387" spans="1:5" x14ac:dyDescent="0.2">
      <c r="A4387" t="s">
        <v>4974</v>
      </c>
      <c r="B4387">
        <v>14</v>
      </c>
      <c r="C4387">
        <v>6</v>
      </c>
      <c r="D4387">
        <v>8</v>
      </c>
      <c r="E4387">
        <v>0</v>
      </c>
    </row>
    <row r="4388" spans="1:5" x14ac:dyDescent="0.2">
      <c r="A4388" t="s">
        <v>5013</v>
      </c>
      <c r="B4388">
        <v>14</v>
      </c>
      <c r="C4388">
        <v>6</v>
      </c>
      <c r="D4388">
        <v>8</v>
      </c>
      <c r="E4388">
        <v>0</v>
      </c>
    </row>
    <row r="4389" spans="1:5" x14ac:dyDescent="0.2">
      <c r="A4389" t="s">
        <v>4894</v>
      </c>
      <c r="B4389">
        <v>1</v>
      </c>
      <c r="C4389">
        <v>1</v>
      </c>
      <c r="D4389">
        <v>0</v>
      </c>
      <c r="E4389">
        <v>0</v>
      </c>
    </row>
    <row r="4390" spans="1:5" x14ac:dyDescent="0.2">
      <c r="A4390" t="s">
        <v>4953</v>
      </c>
      <c r="B4390">
        <v>1</v>
      </c>
      <c r="C4390">
        <v>1</v>
      </c>
      <c r="D4390">
        <v>0</v>
      </c>
      <c r="E4390">
        <v>0</v>
      </c>
    </row>
    <row r="4391" spans="1:5" x14ac:dyDescent="0.2">
      <c r="A4391" t="s">
        <v>5014</v>
      </c>
      <c r="B4391">
        <v>1</v>
      </c>
      <c r="C4391">
        <v>1</v>
      </c>
      <c r="D4391">
        <v>0</v>
      </c>
      <c r="E4391">
        <v>0</v>
      </c>
    </row>
    <row r="4392" spans="1:5" x14ac:dyDescent="0.2">
      <c r="A4392" t="s">
        <v>4895</v>
      </c>
      <c r="B4392">
        <v>13</v>
      </c>
      <c r="C4392">
        <v>6</v>
      </c>
      <c r="D4392">
        <v>7</v>
      </c>
      <c r="E4392">
        <v>0</v>
      </c>
    </row>
    <row r="4393" spans="1:5" x14ac:dyDescent="0.2">
      <c r="A4393" t="s">
        <v>4954</v>
      </c>
      <c r="B4393">
        <v>13</v>
      </c>
      <c r="C4393">
        <v>6</v>
      </c>
      <c r="D4393">
        <v>7</v>
      </c>
      <c r="E4393">
        <v>0</v>
      </c>
    </row>
    <row r="4394" spans="1:5" x14ac:dyDescent="0.2">
      <c r="A4394" t="s">
        <v>5015</v>
      </c>
      <c r="B4394">
        <v>13</v>
      </c>
      <c r="C4394">
        <v>6</v>
      </c>
      <c r="D4394">
        <v>7</v>
      </c>
      <c r="E4394">
        <v>0</v>
      </c>
    </row>
    <row r="4395" spans="1:5" x14ac:dyDescent="0.2">
      <c r="A4395" t="s">
        <v>4896</v>
      </c>
      <c r="B4395">
        <v>205</v>
      </c>
      <c r="C4395">
        <v>96</v>
      </c>
      <c r="D4395">
        <v>109</v>
      </c>
      <c r="E4395">
        <v>0</v>
      </c>
    </row>
    <row r="4396" spans="1:5" x14ac:dyDescent="0.2">
      <c r="A4396" t="s">
        <v>4915</v>
      </c>
      <c r="B4396">
        <v>161</v>
      </c>
      <c r="C4396">
        <v>78</v>
      </c>
      <c r="D4396">
        <v>83</v>
      </c>
      <c r="E4396">
        <v>0</v>
      </c>
    </row>
    <row r="4397" spans="1:5" x14ac:dyDescent="0.2">
      <c r="A4397" t="s">
        <v>4933</v>
      </c>
      <c r="B4397">
        <v>177</v>
      </c>
      <c r="C4397">
        <v>85</v>
      </c>
      <c r="D4397">
        <v>92</v>
      </c>
      <c r="E4397">
        <v>0</v>
      </c>
    </row>
    <row r="4398" spans="1:5" x14ac:dyDescent="0.2">
      <c r="A4398" t="s">
        <v>4955</v>
      </c>
      <c r="B4398">
        <v>11</v>
      </c>
      <c r="C4398">
        <v>4</v>
      </c>
      <c r="D4398">
        <v>7</v>
      </c>
      <c r="E4398">
        <v>0</v>
      </c>
    </row>
    <row r="4399" spans="1:5" x14ac:dyDescent="0.2">
      <c r="A4399" t="s">
        <v>4975</v>
      </c>
      <c r="B4399">
        <v>17</v>
      </c>
      <c r="C4399">
        <v>7</v>
      </c>
      <c r="D4399">
        <v>10</v>
      </c>
      <c r="E4399">
        <v>0</v>
      </c>
    </row>
    <row r="4400" spans="1:5" x14ac:dyDescent="0.2">
      <c r="A4400" t="s">
        <v>4994</v>
      </c>
      <c r="B4400">
        <v>177</v>
      </c>
      <c r="C4400">
        <v>85</v>
      </c>
      <c r="D4400">
        <v>92</v>
      </c>
      <c r="E4400">
        <v>0</v>
      </c>
    </row>
    <row r="4401" spans="1:5" x14ac:dyDescent="0.2">
      <c r="A4401" t="s">
        <v>5016</v>
      </c>
      <c r="B4401">
        <v>28</v>
      </c>
      <c r="C4401">
        <v>11</v>
      </c>
      <c r="D4401">
        <v>17</v>
      </c>
      <c r="E4401">
        <v>0</v>
      </c>
    </row>
    <row r="4402" spans="1:5" x14ac:dyDescent="0.2">
      <c r="A4402" t="s">
        <v>5035</v>
      </c>
      <c r="B4402">
        <v>16</v>
      </c>
      <c r="C4402">
        <v>7</v>
      </c>
      <c r="D4402">
        <v>9</v>
      </c>
      <c r="E4402">
        <v>0</v>
      </c>
    </row>
    <row r="4403" spans="1:5" x14ac:dyDescent="0.2">
      <c r="A4403" t="s">
        <v>4897</v>
      </c>
      <c r="B4403">
        <v>59</v>
      </c>
      <c r="C4403">
        <v>29</v>
      </c>
      <c r="D4403">
        <v>30</v>
      </c>
      <c r="E4403">
        <v>0</v>
      </c>
    </row>
    <row r="4404" spans="1:5" x14ac:dyDescent="0.2">
      <c r="A4404" t="s">
        <v>4916</v>
      </c>
      <c r="B4404">
        <v>45</v>
      </c>
      <c r="C4404">
        <v>25</v>
      </c>
      <c r="D4404">
        <v>20</v>
      </c>
      <c r="E4404">
        <v>0</v>
      </c>
    </row>
    <row r="4405" spans="1:5" x14ac:dyDescent="0.2">
      <c r="A4405" t="s">
        <v>4934</v>
      </c>
      <c r="B4405">
        <v>46</v>
      </c>
      <c r="C4405">
        <v>25</v>
      </c>
      <c r="D4405">
        <v>21</v>
      </c>
      <c r="E4405">
        <v>0</v>
      </c>
    </row>
    <row r="4406" spans="1:5" x14ac:dyDescent="0.2">
      <c r="A4406" t="s">
        <v>4956</v>
      </c>
      <c r="B4406">
        <v>1</v>
      </c>
      <c r="C4406">
        <v>0</v>
      </c>
      <c r="D4406">
        <v>1</v>
      </c>
      <c r="E4406">
        <v>0</v>
      </c>
    </row>
    <row r="4407" spans="1:5" x14ac:dyDescent="0.2">
      <c r="A4407" t="s">
        <v>4976</v>
      </c>
      <c r="B4407">
        <v>12</v>
      </c>
      <c r="C4407">
        <v>4</v>
      </c>
      <c r="D4407">
        <v>8</v>
      </c>
      <c r="E4407">
        <v>0</v>
      </c>
    </row>
    <row r="4408" spans="1:5" x14ac:dyDescent="0.2">
      <c r="A4408" t="s">
        <v>4995</v>
      </c>
      <c r="B4408">
        <v>46</v>
      </c>
      <c r="C4408">
        <v>25</v>
      </c>
      <c r="D4408">
        <v>21</v>
      </c>
      <c r="E4408">
        <v>0</v>
      </c>
    </row>
    <row r="4409" spans="1:5" x14ac:dyDescent="0.2">
      <c r="A4409" t="s">
        <v>5017</v>
      </c>
      <c r="B4409">
        <v>13</v>
      </c>
      <c r="C4409">
        <v>4</v>
      </c>
      <c r="D4409">
        <v>9</v>
      </c>
      <c r="E4409">
        <v>0</v>
      </c>
    </row>
    <row r="4410" spans="1:5" x14ac:dyDescent="0.2">
      <c r="A4410" t="s">
        <v>5036</v>
      </c>
      <c r="B4410">
        <v>1</v>
      </c>
      <c r="C4410">
        <v>0</v>
      </c>
      <c r="D4410">
        <v>1</v>
      </c>
      <c r="E4410">
        <v>0</v>
      </c>
    </row>
    <row r="4411" spans="1:5" x14ac:dyDescent="0.2">
      <c r="A4411" t="s">
        <v>4877</v>
      </c>
      <c r="B4411">
        <v>17</v>
      </c>
      <c r="C4411">
        <v>10</v>
      </c>
      <c r="D4411">
        <v>7</v>
      </c>
      <c r="E4411">
        <v>0</v>
      </c>
    </row>
    <row r="4412" spans="1:5" x14ac:dyDescent="0.2">
      <c r="A4412" t="s">
        <v>4898</v>
      </c>
      <c r="B4412">
        <v>869</v>
      </c>
      <c r="C4412">
        <v>383</v>
      </c>
      <c r="D4412">
        <v>486</v>
      </c>
      <c r="E4412">
        <v>0</v>
      </c>
    </row>
    <row r="4413" spans="1:5" x14ac:dyDescent="0.2">
      <c r="A4413" t="s">
        <v>4917</v>
      </c>
      <c r="B4413">
        <v>669</v>
      </c>
      <c r="C4413">
        <v>318</v>
      </c>
      <c r="D4413">
        <v>351</v>
      </c>
      <c r="E4413">
        <v>0</v>
      </c>
    </row>
    <row r="4414" spans="1:5" x14ac:dyDescent="0.2">
      <c r="A4414" t="s">
        <v>4935</v>
      </c>
      <c r="B4414">
        <v>715</v>
      </c>
      <c r="C4414">
        <v>336</v>
      </c>
      <c r="D4414">
        <v>379</v>
      </c>
      <c r="E4414">
        <v>0</v>
      </c>
    </row>
    <row r="4415" spans="1:5" x14ac:dyDescent="0.2">
      <c r="A4415" t="s">
        <v>4957</v>
      </c>
      <c r="B4415">
        <v>72</v>
      </c>
      <c r="C4415">
        <v>33</v>
      </c>
      <c r="D4415">
        <v>39</v>
      </c>
      <c r="E4415">
        <v>0</v>
      </c>
    </row>
    <row r="4416" spans="1:5" x14ac:dyDescent="0.2">
      <c r="A4416" t="s">
        <v>4977</v>
      </c>
      <c r="B4416">
        <v>97</v>
      </c>
      <c r="C4416">
        <v>17</v>
      </c>
      <c r="D4416">
        <v>80</v>
      </c>
      <c r="E4416">
        <v>0</v>
      </c>
    </row>
    <row r="4417" spans="1:5" x14ac:dyDescent="0.2">
      <c r="A4417" t="s">
        <v>4996</v>
      </c>
      <c r="B4417">
        <v>715</v>
      </c>
      <c r="C4417">
        <v>336</v>
      </c>
      <c r="D4417">
        <v>379</v>
      </c>
      <c r="E4417">
        <v>0</v>
      </c>
    </row>
    <row r="4418" spans="1:5" x14ac:dyDescent="0.2">
      <c r="A4418" t="s">
        <v>5018</v>
      </c>
      <c r="B4418">
        <v>164</v>
      </c>
      <c r="C4418">
        <v>50</v>
      </c>
      <c r="D4418">
        <v>114</v>
      </c>
      <c r="E4418">
        <v>0</v>
      </c>
    </row>
    <row r="4419" spans="1:5" x14ac:dyDescent="0.2">
      <c r="A4419" t="s">
        <v>5037</v>
      </c>
      <c r="B4419">
        <v>29</v>
      </c>
      <c r="C4419">
        <v>8</v>
      </c>
      <c r="D4419">
        <v>21</v>
      </c>
      <c r="E4419">
        <v>0</v>
      </c>
    </row>
    <row r="4420" spans="1:5" x14ac:dyDescent="0.2">
      <c r="A4420" t="s">
        <v>4878</v>
      </c>
      <c r="B4420">
        <v>8</v>
      </c>
      <c r="C4420">
        <v>4</v>
      </c>
      <c r="D4420">
        <v>4</v>
      </c>
      <c r="E4420">
        <v>0</v>
      </c>
    </row>
    <row r="4421" spans="1:5" x14ac:dyDescent="0.2">
      <c r="A4421" t="s">
        <v>4899</v>
      </c>
      <c r="B4421">
        <v>237</v>
      </c>
      <c r="C4421">
        <v>98</v>
      </c>
      <c r="D4421">
        <v>139</v>
      </c>
      <c r="E4421">
        <v>0</v>
      </c>
    </row>
    <row r="4422" spans="1:5" x14ac:dyDescent="0.2">
      <c r="A4422" t="s">
        <v>4918</v>
      </c>
      <c r="B4422">
        <v>169</v>
      </c>
      <c r="C4422">
        <v>80</v>
      </c>
      <c r="D4422">
        <v>89</v>
      </c>
      <c r="E4422">
        <v>0</v>
      </c>
    </row>
    <row r="4423" spans="1:5" x14ac:dyDescent="0.2">
      <c r="A4423" t="s">
        <v>4936</v>
      </c>
      <c r="B4423">
        <v>190</v>
      </c>
      <c r="C4423">
        <v>86</v>
      </c>
      <c r="D4423">
        <v>104</v>
      </c>
      <c r="E4423">
        <v>0</v>
      </c>
    </row>
    <row r="4424" spans="1:5" x14ac:dyDescent="0.2">
      <c r="A4424" t="s">
        <v>4958</v>
      </c>
      <c r="B4424">
        <v>21</v>
      </c>
      <c r="C4424">
        <v>9</v>
      </c>
      <c r="D4424">
        <v>12</v>
      </c>
      <c r="E4424">
        <v>0</v>
      </c>
    </row>
    <row r="4425" spans="1:5" x14ac:dyDescent="0.2">
      <c r="A4425" t="s">
        <v>4978</v>
      </c>
      <c r="B4425">
        <v>33</v>
      </c>
      <c r="C4425">
        <v>4</v>
      </c>
      <c r="D4425">
        <v>29</v>
      </c>
      <c r="E4425">
        <v>0</v>
      </c>
    </row>
    <row r="4426" spans="1:5" x14ac:dyDescent="0.2">
      <c r="A4426" t="s">
        <v>4997</v>
      </c>
      <c r="B4426">
        <v>190</v>
      </c>
      <c r="C4426">
        <v>86</v>
      </c>
      <c r="D4426">
        <v>104</v>
      </c>
      <c r="E4426">
        <v>0</v>
      </c>
    </row>
    <row r="4427" spans="1:5" x14ac:dyDescent="0.2">
      <c r="A4427" t="s">
        <v>5019</v>
      </c>
      <c r="B4427">
        <v>50</v>
      </c>
      <c r="C4427">
        <v>13</v>
      </c>
      <c r="D4427">
        <v>37</v>
      </c>
      <c r="E4427">
        <v>0</v>
      </c>
    </row>
    <row r="4428" spans="1:5" x14ac:dyDescent="0.2">
      <c r="A4428" t="s">
        <v>5038</v>
      </c>
      <c r="B4428">
        <v>13</v>
      </c>
      <c r="C4428">
        <v>2</v>
      </c>
      <c r="D4428">
        <v>11</v>
      </c>
      <c r="E4428">
        <v>0</v>
      </c>
    </row>
    <row r="4429" spans="1:5" x14ac:dyDescent="0.2">
      <c r="A4429" t="s">
        <v>4879</v>
      </c>
      <c r="B4429">
        <v>14</v>
      </c>
      <c r="C4429">
        <v>11</v>
      </c>
      <c r="D4429">
        <v>3</v>
      </c>
      <c r="E4429">
        <v>0</v>
      </c>
    </row>
    <row r="4430" spans="1:5" x14ac:dyDescent="0.2">
      <c r="A4430" t="s">
        <v>4900</v>
      </c>
      <c r="B4430">
        <v>921</v>
      </c>
      <c r="C4430">
        <v>442</v>
      </c>
      <c r="D4430">
        <v>479</v>
      </c>
      <c r="E4430">
        <v>0</v>
      </c>
    </row>
    <row r="4431" spans="1:5" x14ac:dyDescent="0.2">
      <c r="A4431" t="s">
        <v>4919</v>
      </c>
      <c r="B4431">
        <v>765</v>
      </c>
      <c r="C4431">
        <v>378</v>
      </c>
      <c r="D4431">
        <v>387</v>
      </c>
      <c r="E4431">
        <v>0</v>
      </c>
    </row>
    <row r="4432" spans="1:5" x14ac:dyDescent="0.2">
      <c r="A4432" t="s">
        <v>4937</v>
      </c>
      <c r="B4432">
        <v>796</v>
      </c>
      <c r="C4432">
        <v>392</v>
      </c>
      <c r="D4432">
        <v>404</v>
      </c>
      <c r="E4432">
        <v>0</v>
      </c>
    </row>
    <row r="4433" spans="1:5" x14ac:dyDescent="0.2">
      <c r="A4433" t="s">
        <v>4959</v>
      </c>
      <c r="B4433">
        <v>98</v>
      </c>
      <c r="C4433">
        <v>45</v>
      </c>
      <c r="D4433">
        <v>53</v>
      </c>
      <c r="E4433">
        <v>0</v>
      </c>
    </row>
    <row r="4434" spans="1:5" x14ac:dyDescent="0.2">
      <c r="A4434" t="s">
        <v>4979</v>
      </c>
      <c r="B4434">
        <v>39</v>
      </c>
      <c r="C4434">
        <v>10</v>
      </c>
      <c r="D4434">
        <v>29</v>
      </c>
      <c r="E4434">
        <v>0</v>
      </c>
    </row>
    <row r="4435" spans="1:5" x14ac:dyDescent="0.2">
      <c r="A4435" t="s">
        <v>4998</v>
      </c>
      <c r="B4435">
        <v>796</v>
      </c>
      <c r="C4435">
        <v>392</v>
      </c>
      <c r="D4435">
        <v>404</v>
      </c>
      <c r="E4435">
        <v>0</v>
      </c>
    </row>
    <row r="4436" spans="1:5" x14ac:dyDescent="0.2">
      <c r="A4436" t="s">
        <v>5020</v>
      </c>
      <c r="B4436">
        <v>135</v>
      </c>
      <c r="C4436">
        <v>55</v>
      </c>
      <c r="D4436">
        <v>80</v>
      </c>
      <c r="E4436">
        <v>0</v>
      </c>
    </row>
    <row r="4437" spans="1:5" x14ac:dyDescent="0.2">
      <c r="A4437" t="s">
        <v>5039</v>
      </c>
      <c r="B4437">
        <v>21</v>
      </c>
      <c r="C4437">
        <v>5</v>
      </c>
      <c r="D4437">
        <v>16</v>
      </c>
      <c r="E4437">
        <v>0</v>
      </c>
    </row>
    <row r="4438" spans="1:5" x14ac:dyDescent="0.2">
      <c r="A4438" t="s">
        <v>4880</v>
      </c>
      <c r="B4438">
        <v>13</v>
      </c>
      <c r="C4438">
        <v>3</v>
      </c>
      <c r="D4438">
        <v>10</v>
      </c>
      <c r="E4438">
        <v>0</v>
      </c>
    </row>
    <row r="4439" spans="1:5" x14ac:dyDescent="0.2">
      <c r="A4439" t="s">
        <v>4901</v>
      </c>
      <c r="B4439">
        <v>212</v>
      </c>
      <c r="C4439">
        <v>104</v>
      </c>
      <c r="D4439">
        <v>108</v>
      </c>
      <c r="E4439">
        <v>0</v>
      </c>
    </row>
    <row r="4440" spans="1:5" x14ac:dyDescent="0.2">
      <c r="A4440" t="s">
        <v>4920</v>
      </c>
      <c r="B4440">
        <v>132</v>
      </c>
      <c r="C4440">
        <v>74</v>
      </c>
      <c r="D4440">
        <v>58</v>
      </c>
      <c r="E4440">
        <v>0</v>
      </c>
    </row>
    <row r="4441" spans="1:5" x14ac:dyDescent="0.2">
      <c r="A4441" t="s">
        <v>4938</v>
      </c>
      <c r="B4441">
        <v>157</v>
      </c>
      <c r="C4441">
        <v>81</v>
      </c>
      <c r="D4441">
        <v>76</v>
      </c>
      <c r="E4441">
        <v>0</v>
      </c>
    </row>
    <row r="4442" spans="1:5" x14ac:dyDescent="0.2">
      <c r="A4442" t="s">
        <v>4960</v>
      </c>
      <c r="B4442">
        <v>11</v>
      </c>
      <c r="C4442">
        <v>6</v>
      </c>
      <c r="D4442">
        <v>5</v>
      </c>
      <c r="E4442">
        <v>0</v>
      </c>
    </row>
    <row r="4443" spans="1:5" x14ac:dyDescent="0.2">
      <c r="A4443" t="s">
        <v>4980</v>
      </c>
      <c r="B4443">
        <v>49</v>
      </c>
      <c r="C4443">
        <v>20</v>
      </c>
      <c r="D4443">
        <v>29</v>
      </c>
      <c r="E4443">
        <v>0</v>
      </c>
    </row>
    <row r="4444" spans="1:5" x14ac:dyDescent="0.2">
      <c r="A4444" t="s">
        <v>4999</v>
      </c>
      <c r="B4444">
        <v>157</v>
      </c>
      <c r="C4444">
        <v>81</v>
      </c>
      <c r="D4444">
        <v>76</v>
      </c>
      <c r="E4444">
        <v>0</v>
      </c>
    </row>
    <row r="4445" spans="1:5" x14ac:dyDescent="0.2">
      <c r="A4445" t="s">
        <v>5021</v>
      </c>
      <c r="B4445">
        <v>56</v>
      </c>
      <c r="C4445">
        <v>23</v>
      </c>
      <c r="D4445">
        <v>33</v>
      </c>
      <c r="E4445">
        <v>0</v>
      </c>
    </row>
    <row r="4446" spans="1:5" x14ac:dyDescent="0.2">
      <c r="A4446" t="s">
        <v>5040</v>
      </c>
      <c r="B4446">
        <v>12</v>
      </c>
      <c r="C4446">
        <v>4</v>
      </c>
      <c r="D4446">
        <v>8</v>
      </c>
      <c r="E4446">
        <v>0</v>
      </c>
    </row>
    <row r="4447" spans="1:5" x14ac:dyDescent="0.2">
      <c r="A4447" t="s">
        <v>4881</v>
      </c>
      <c r="B4447">
        <v>11</v>
      </c>
      <c r="C4447">
        <v>4</v>
      </c>
      <c r="D4447">
        <v>7</v>
      </c>
      <c r="E4447">
        <v>0</v>
      </c>
    </row>
    <row r="4448" spans="1:5" x14ac:dyDescent="0.2">
      <c r="A4448" t="s">
        <v>4902</v>
      </c>
      <c r="B4448">
        <v>435</v>
      </c>
      <c r="C4448">
        <v>203</v>
      </c>
      <c r="D4448">
        <v>232</v>
      </c>
      <c r="E4448">
        <v>0</v>
      </c>
    </row>
    <row r="4449" spans="1:5" x14ac:dyDescent="0.2">
      <c r="A4449" t="s">
        <v>4921</v>
      </c>
      <c r="B4449">
        <v>364</v>
      </c>
      <c r="C4449">
        <v>185</v>
      </c>
      <c r="D4449">
        <v>179</v>
      </c>
      <c r="E4449">
        <v>0</v>
      </c>
    </row>
    <row r="4450" spans="1:5" x14ac:dyDescent="0.2">
      <c r="A4450" t="s">
        <v>4939</v>
      </c>
      <c r="B4450">
        <v>390</v>
      </c>
      <c r="C4450">
        <v>195</v>
      </c>
      <c r="D4450">
        <v>195</v>
      </c>
      <c r="E4450">
        <v>0</v>
      </c>
    </row>
    <row r="4451" spans="1:5" x14ac:dyDescent="0.2">
      <c r="A4451" t="s">
        <v>4961</v>
      </c>
      <c r="B4451">
        <v>20</v>
      </c>
      <c r="C4451">
        <v>8</v>
      </c>
      <c r="D4451">
        <v>12</v>
      </c>
      <c r="E4451">
        <v>0</v>
      </c>
    </row>
    <row r="4452" spans="1:5" x14ac:dyDescent="0.2">
      <c r="A4452" t="s">
        <v>4981</v>
      </c>
      <c r="B4452">
        <v>33</v>
      </c>
      <c r="C4452">
        <v>2</v>
      </c>
      <c r="D4452">
        <v>31</v>
      </c>
      <c r="E4452">
        <v>0</v>
      </c>
    </row>
    <row r="4453" spans="1:5" x14ac:dyDescent="0.2">
      <c r="A4453" t="s">
        <v>5000</v>
      </c>
      <c r="B4453">
        <v>390</v>
      </c>
      <c r="C4453">
        <v>195</v>
      </c>
      <c r="D4453">
        <v>195</v>
      </c>
      <c r="E4453">
        <v>0</v>
      </c>
    </row>
    <row r="4454" spans="1:5" x14ac:dyDescent="0.2">
      <c r="A4454" t="s">
        <v>5022</v>
      </c>
      <c r="B4454">
        <v>53</v>
      </c>
      <c r="C4454">
        <v>10</v>
      </c>
      <c r="D4454">
        <v>43</v>
      </c>
      <c r="E4454">
        <v>0</v>
      </c>
    </row>
    <row r="4455" spans="1:5" x14ac:dyDescent="0.2">
      <c r="A4455" t="s">
        <v>5041</v>
      </c>
      <c r="B4455">
        <v>16</v>
      </c>
      <c r="C4455">
        <v>6</v>
      </c>
      <c r="D4455">
        <v>10</v>
      </c>
      <c r="E4455">
        <v>0</v>
      </c>
    </row>
    <row r="4456" spans="1:5" x14ac:dyDescent="0.2">
      <c r="A4456" t="s">
        <v>4883</v>
      </c>
      <c r="B4456">
        <v>39</v>
      </c>
      <c r="C4456">
        <v>11</v>
      </c>
      <c r="D4456">
        <v>28</v>
      </c>
      <c r="E4456">
        <v>0</v>
      </c>
    </row>
    <row r="4457" spans="1:5" x14ac:dyDescent="0.2">
      <c r="A4457" t="s">
        <v>4904</v>
      </c>
      <c r="B4457">
        <v>959</v>
      </c>
      <c r="C4457">
        <v>433</v>
      </c>
      <c r="D4457">
        <v>526</v>
      </c>
      <c r="E4457">
        <v>0</v>
      </c>
    </row>
    <row r="4458" spans="1:5" x14ac:dyDescent="0.2">
      <c r="A4458" t="s">
        <v>4923</v>
      </c>
      <c r="B4458">
        <v>620</v>
      </c>
      <c r="C4458">
        <v>310</v>
      </c>
      <c r="D4458">
        <v>310</v>
      </c>
      <c r="E4458">
        <v>0</v>
      </c>
    </row>
    <row r="4459" spans="1:5" x14ac:dyDescent="0.2">
      <c r="A4459" t="s">
        <v>4941</v>
      </c>
      <c r="B4459">
        <v>705</v>
      </c>
      <c r="C4459">
        <v>337</v>
      </c>
      <c r="D4459">
        <v>368</v>
      </c>
      <c r="E4459">
        <v>0</v>
      </c>
    </row>
    <row r="4460" spans="1:5" x14ac:dyDescent="0.2">
      <c r="A4460" t="s">
        <v>4963</v>
      </c>
      <c r="B4460">
        <v>127</v>
      </c>
      <c r="C4460">
        <v>51</v>
      </c>
      <c r="D4460">
        <v>76</v>
      </c>
      <c r="E4460">
        <v>0</v>
      </c>
    </row>
    <row r="4461" spans="1:5" x14ac:dyDescent="0.2">
      <c r="A4461" t="s">
        <v>4983</v>
      </c>
      <c r="B4461">
        <v>157</v>
      </c>
      <c r="C4461">
        <v>55</v>
      </c>
      <c r="D4461">
        <v>102</v>
      </c>
      <c r="E4461">
        <v>0</v>
      </c>
    </row>
    <row r="4462" spans="1:5" x14ac:dyDescent="0.2">
      <c r="A4462" t="s">
        <v>5002</v>
      </c>
      <c r="B4462">
        <v>705</v>
      </c>
      <c r="C4462">
        <v>337</v>
      </c>
      <c r="D4462">
        <v>368</v>
      </c>
      <c r="E4462">
        <v>0</v>
      </c>
    </row>
    <row r="4463" spans="1:5" x14ac:dyDescent="0.2">
      <c r="A4463" t="s">
        <v>5024</v>
      </c>
      <c r="B4463">
        <v>273</v>
      </c>
      <c r="C4463">
        <v>101</v>
      </c>
      <c r="D4463">
        <v>172</v>
      </c>
      <c r="E4463">
        <v>0</v>
      </c>
    </row>
    <row r="4464" spans="1:5" x14ac:dyDescent="0.2">
      <c r="A4464" t="s">
        <v>5043</v>
      </c>
      <c r="B4464">
        <v>47</v>
      </c>
      <c r="C4464">
        <v>16</v>
      </c>
      <c r="D4464">
        <v>31</v>
      </c>
      <c r="E4464">
        <v>0</v>
      </c>
    </row>
    <row r="4465" spans="1:5" x14ac:dyDescent="0.2">
      <c r="A4465" t="s">
        <v>4882</v>
      </c>
      <c r="B4465">
        <v>22</v>
      </c>
      <c r="C4465">
        <v>6</v>
      </c>
      <c r="D4465">
        <v>16</v>
      </c>
      <c r="E4465">
        <v>0</v>
      </c>
    </row>
    <row r="4466" spans="1:5" x14ac:dyDescent="0.2">
      <c r="A4466" t="s">
        <v>4903</v>
      </c>
      <c r="B4466">
        <v>365</v>
      </c>
      <c r="C4466">
        <v>162</v>
      </c>
      <c r="D4466">
        <v>203</v>
      </c>
      <c r="E4466">
        <v>0</v>
      </c>
    </row>
    <row r="4467" spans="1:5" x14ac:dyDescent="0.2">
      <c r="A4467" t="s">
        <v>4922</v>
      </c>
      <c r="B4467">
        <v>251</v>
      </c>
      <c r="C4467">
        <v>125</v>
      </c>
      <c r="D4467">
        <v>126</v>
      </c>
      <c r="E4467">
        <v>0</v>
      </c>
    </row>
    <row r="4468" spans="1:5" x14ac:dyDescent="0.2">
      <c r="A4468" t="s">
        <v>4940</v>
      </c>
      <c r="B4468">
        <v>287</v>
      </c>
      <c r="C4468">
        <v>136</v>
      </c>
      <c r="D4468">
        <v>151</v>
      </c>
      <c r="E4468">
        <v>0</v>
      </c>
    </row>
    <row r="4469" spans="1:5" x14ac:dyDescent="0.2">
      <c r="A4469" t="s">
        <v>4962</v>
      </c>
      <c r="B4469">
        <v>32</v>
      </c>
      <c r="C4469">
        <v>16</v>
      </c>
      <c r="D4469">
        <v>16</v>
      </c>
      <c r="E4469">
        <v>0</v>
      </c>
    </row>
    <row r="4470" spans="1:5" x14ac:dyDescent="0.2">
      <c r="A4470" t="s">
        <v>4982</v>
      </c>
      <c r="B4470">
        <v>54</v>
      </c>
      <c r="C4470">
        <v>12</v>
      </c>
      <c r="D4470">
        <v>42</v>
      </c>
      <c r="E4470">
        <v>0</v>
      </c>
    </row>
    <row r="4471" spans="1:5" x14ac:dyDescent="0.2">
      <c r="A4471" t="s">
        <v>5001</v>
      </c>
      <c r="B4471">
        <v>287</v>
      </c>
      <c r="C4471">
        <v>136</v>
      </c>
      <c r="D4471">
        <v>151</v>
      </c>
      <c r="E4471">
        <v>0</v>
      </c>
    </row>
    <row r="4472" spans="1:5" x14ac:dyDescent="0.2">
      <c r="A4472" t="s">
        <v>5023</v>
      </c>
      <c r="B4472">
        <v>84</v>
      </c>
      <c r="C4472">
        <v>28</v>
      </c>
      <c r="D4472">
        <v>56</v>
      </c>
      <c r="E4472">
        <v>0</v>
      </c>
    </row>
    <row r="4473" spans="1:5" x14ac:dyDescent="0.2">
      <c r="A4473" t="s">
        <v>5042</v>
      </c>
      <c r="B4473">
        <v>14</v>
      </c>
      <c r="C4473">
        <v>5</v>
      </c>
      <c r="D4473">
        <v>9</v>
      </c>
      <c r="E4473">
        <v>0</v>
      </c>
    </row>
    <row r="4474" spans="1:5" x14ac:dyDescent="0.2">
      <c r="A4474" t="s">
        <v>4905</v>
      </c>
      <c r="B4474">
        <v>62</v>
      </c>
      <c r="C4474">
        <v>34</v>
      </c>
      <c r="D4474">
        <v>28</v>
      </c>
      <c r="E4474">
        <v>0</v>
      </c>
    </row>
    <row r="4475" spans="1:5" x14ac:dyDescent="0.2">
      <c r="A4475" t="s">
        <v>4964</v>
      </c>
      <c r="B4475">
        <v>50</v>
      </c>
      <c r="C4475">
        <v>30</v>
      </c>
      <c r="D4475">
        <v>20</v>
      </c>
      <c r="E4475">
        <v>0</v>
      </c>
    </row>
    <row r="4476" spans="1:5" x14ac:dyDescent="0.2">
      <c r="A4476" t="s">
        <v>4984</v>
      </c>
      <c r="B4476">
        <v>17</v>
      </c>
      <c r="C4476">
        <v>7</v>
      </c>
      <c r="D4476">
        <v>10</v>
      </c>
      <c r="E4476">
        <v>0</v>
      </c>
    </row>
    <row r="4477" spans="1:5" x14ac:dyDescent="0.2">
      <c r="A4477" t="s">
        <v>5025</v>
      </c>
      <c r="B4477">
        <v>62</v>
      </c>
      <c r="C4477">
        <v>34</v>
      </c>
      <c r="D4477">
        <v>28</v>
      </c>
      <c r="E4477">
        <v>0</v>
      </c>
    </row>
    <row r="4478" spans="1:5" x14ac:dyDescent="0.2">
      <c r="A4478" t="s">
        <v>4884</v>
      </c>
      <c r="B4478">
        <v>82</v>
      </c>
      <c r="C4478">
        <v>35</v>
      </c>
      <c r="D4478">
        <v>47</v>
      </c>
      <c r="E4478">
        <v>0</v>
      </c>
    </row>
    <row r="4479" spans="1:5" x14ac:dyDescent="0.2">
      <c r="A4479" t="s">
        <v>4906</v>
      </c>
      <c r="B4479">
        <v>3519</v>
      </c>
      <c r="C4479">
        <v>1601</v>
      </c>
      <c r="D4479">
        <v>1918</v>
      </c>
      <c r="E4479">
        <v>0</v>
      </c>
    </row>
    <row r="4480" spans="1:5" x14ac:dyDescent="0.2">
      <c r="A4480" t="s">
        <v>4924</v>
      </c>
      <c r="B4480">
        <v>2668</v>
      </c>
      <c r="C4480">
        <v>1302</v>
      </c>
      <c r="D4480">
        <v>1366</v>
      </c>
      <c r="E4480">
        <v>0</v>
      </c>
    </row>
    <row r="4481" spans="1:5" x14ac:dyDescent="0.2">
      <c r="A4481" t="s">
        <v>4942</v>
      </c>
      <c r="B4481">
        <v>2883</v>
      </c>
      <c r="C4481">
        <v>1378</v>
      </c>
      <c r="D4481">
        <v>1505</v>
      </c>
      <c r="E4481">
        <v>0</v>
      </c>
    </row>
    <row r="4482" spans="1:5" x14ac:dyDescent="0.2">
      <c r="A4482" t="s">
        <v>4965</v>
      </c>
      <c r="B4482">
        <v>381</v>
      </c>
      <c r="C4482">
        <v>172</v>
      </c>
      <c r="D4482">
        <v>209</v>
      </c>
      <c r="E4482">
        <v>0</v>
      </c>
    </row>
    <row r="4483" spans="1:5" x14ac:dyDescent="0.2">
      <c r="A4483" t="s">
        <v>4985</v>
      </c>
      <c r="B4483">
        <v>375</v>
      </c>
      <c r="C4483">
        <v>102</v>
      </c>
      <c r="D4483">
        <v>273</v>
      </c>
      <c r="E4483">
        <v>0</v>
      </c>
    </row>
    <row r="4484" spans="1:5" x14ac:dyDescent="0.2">
      <c r="A4484" t="s">
        <v>5003</v>
      </c>
      <c r="B4484">
        <v>2883</v>
      </c>
      <c r="C4484">
        <v>1378</v>
      </c>
      <c r="D4484">
        <v>1505</v>
      </c>
      <c r="E4484">
        <v>0</v>
      </c>
    </row>
    <row r="4485" spans="1:5" x14ac:dyDescent="0.2">
      <c r="A4485" t="s">
        <v>5026</v>
      </c>
      <c r="B4485">
        <v>739</v>
      </c>
      <c r="C4485">
        <v>267</v>
      </c>
      <c r="D4485">
        <v>472</v>
      </c>
      <c r="E4485">
        <v>0</v>
      </c>
    </row>
    <row r="4486" spans="1:5" x14ac:dyDescent="0.2">
      <c r="A4486" t="s">
        <v>5044</v>
      </c>
      <c r="B4486">
        <v>143</v>
      </c>
      <c r="C4486">
        <v>46</v>
      </c>
      <c r="D4486">
        <v>97</v>
      </c>
      <c r="E4486">
        <v>0</v>
      </c>
    </row>
    <row r="4487" spans="1:5" x14ac:dyDescent="0.2">
      <c r="A4487" t="s">
        <v>4907</v>
      </c>
      <c r="B4487">
        <v>15</v>
      </c>
      <c r="C4487">
        <v>9</v>
      </c>
      <c r="D4487">
        <v>6</v>
      </c>
      <c r="E4487">
        <v>0</v>
      </c>
    </row>
    <row r="4488" spans="1:5" x14ac:dyDescent="0.2">
      <c r="A4488" t="s">
        <v>4925</v>
      </c>
      <c r="B4488">
        <v>10</v>
      </c>
      <c r="C4488">
        <v>5</v>
      </c>
      <c r="D4488">
        <v>5</v>
      </c>
      <c r="E4488">
        <v>0</v>
      </c>
    </row>
    <row r="4489" spans="1:5" x14ac:dyDescent="0.2">
      <c r="A4489" t="s">
        <v>4943</v>
      </c>
      <c r="B4489">
        <v>10</v>
      </c>
      <c r="C4489">
        <v>5</v>
      </c>
      <c r="D4489">
        <v>5</v>
      </c>
      <c r="E4489">
        <v>0</v>
      </c>
    </row>
    <row r="4490" spans="1:5" x14ac:dyDescent="0.2">
      <c r="A4490" t="s">
        <v>4986</v>
      </c>
      <c r="B4490">
        <v>5</v>
      </c>
      <c r="C4490">
        <v>4</v>
      </c>
      <c r="D4490">
        <v>1</v>
      </c>
      <c r="E4490">
        <v>0</v>
      </c>
    </row>
    <row r="4491" spans="1:5" x14ac:dyDescent="0.2">
      <c r="A4491" t="s">
        <v>5004</v>
      </c>
      <c r="B4491">
        <v>10</v>
      </c>
      <c r="C4491">
        <v>5</v>
      </c>
      <c r="D4491">
        <v>5</v>
      </c>
      <c r="E4491">
        <v>0</v>
      </c>
    </row>
    <row r="4492" spans="1:5" x14ac:dyDescent="0.2">
      <c r="A4492" t="s">
        <v>5027</v>
      </c>
      <c r="B4492">
        <v>5</v>
      </c>
      <c r="C4492">
        <v>4</v>
      </c>
      <c r="D4492">
        <v>1</v>
      </c>
      <c r="E4492">
        <v>0</v>
      </c>
    </row>
    <row r="4493" spans="1:5" x14ac:dyDescent="0.2">
      <c r="A4493" t="s">
        <v>4885</v>
      </c>
      <c r="B4493">
        <v>9</v>
      </c>
      <c r="C4493">
        <v>6</v>
      </c>
      <c r="D4493">
        <v>3</v>
      </c>
      <c r="E4493">
        <v>0</v>
      </c>
    </row>
    <row r="4494" spans="1:5" x14ac:dyDescent="0.2">
      <c r="A4494" t="s">
        <v>4908</v>
      </c>
      <c r="B4494">
        <v>592</v>
      </c>
      <c r="C4494">
        <v>272</v>
      </c>
      <c r="D4494">
        <v>320</v>
      </c>
      <c r="E4494">
        <v>0</v>
      </c>
    </row>
    <row r="4495" spans="1:5" x14ac:dyDescent="0.2">
      <c r="A4495" t="s">
        <v>4926</v>
      </c>
      <c r="B4495">
        <v>473</v>
      </c>
      <c r="C4495">
        <v>229</v>
      </c>
      <c r="D4495">
        <v>244</v>
      </c>
      <c r="E4495">
        <v>0</v>
      </c>
    </row>
    <row r="4496" spans="1:5" x14ac:dyDescent="0.2">
      <c r="A4496" t="s">
        <v>4944</v>
      </c>
      <c r="B4496">
        <v>497</v>
      </c>
      <c r="C4496">
        <v>241</v>
      </c>
      <c r="D4496">
        <v>256</v>
      </c>
      <c r="E4496">
        <v>0</v>
      </c>
    </row>
    <row r="4497" spans="1:5" x14ac:dyDescent="0.2">
      <c r="A4497" t="s">
        <v>4966</v>
      </c>
      <c r="B4497">
        <v>50</v>
      </c>
      <c r="C4497">
        <v>24</v>
      </c>
      <c r="D4497">
        <v>26</v>
      </c>
      <c r="E4497">
        <v>0</v>
      </c>
    </row>
    <row r="4498" spans="1:5" x14ac:dyDescent="0.2">
      <c r="A4498" t="s">
        <v>4987</v>
      </c>
      <c r="B4498">
        <v>52</v>
      </c>
      <c r="C4498">
        <v>9</v>
      </c>
      <c r="D4498">
        <v>43</v>
      </c>
      <c r="E4498">
        <v>0</v>
      </c>
    </row>
    <row r="4499" spans="1:5" x14ac:dyDescent="0.2">
      <c r="A4499" t="s">
        <v>5005</v>
      </c>
      <c r="B4499">
        <v>497</v>
      </c>
      <c r="C4499">
        <v>241</v>
      </c>
      <c r="D4499">
        <v>256</v>
      </c>
      <c r="E4499">
        <v>0</v>
      </c>
    </row>
    <row r="4500" spans="1:5" x14ac:dyDescent="0.2">
      <c r="A4500" t="s">
        <v>5028</v>
      </c>
      <c r="B4500">
        <v>101</v>
      </c>
      <c r="C4500">
        <v>33</v>
      </c>
      <c r="D4500">
        <v>68</v>
      </c>
      <c r="E4500">
        <v>0</v>
      </c>
    </row>
    <row r="4501" spans="1:5" x14ac:dyDescent="0.2">
      <c r="A4501" t="s">
        <v>5045</v>
      </c>
      <c r="B4501">
        <v>15</v>
      </c>
      <c r="C4501">
        <v>6</v>
      </c>
      <c r="D4501">
        <v>9</v>
      </c>
      <c r="E4501">
        <v>0</v>
      </c>
    </row>
    <row r="4502" spans="1:5" x14ac:dyDescent="0.2">
      <c r="A4502" t="s">
        <v>4886</v>
      </c>
      <c r="B4502">
        <v>4</v>
      </c>
      <c r="C4502">
        <v>1</v>
      </c>
      <c r="D4502">
        <v>3</v>
      </c>
      <c r="E4502">
        <v>0</v>
      </c>
    </row>
    <row r="4503" spans="1:5" x14ac:dyDescent="0.2">
      <c r="A4503" t="s">
        <v>4909</v>
      </c>
      <c r="B4503">
        <v>348</v>
      </c>
      <c r="C4503">
        <v>146</v>
      </c>
      <c r="D4503">
        <v>202</v>
      </c>
      <c r="E4503">
        <v>0</v>
      </c>
    </row>
    <row r="4504" spans="1:5" x14ac:dyDescent="0.2">
      <c r="A4504" t="s">
        <v>4927</v>
      </c>
      <c r="B4504">
        <v>224</v>
      </c>
      <c r="C4504">
        <v>105</v>
      </c>
      <c r="D4504">
        <v>119</v>
      </c>
      <c r="E4504">
        <v>0</v>
      </c>
    </row>
    <row r="4505" spans="1:5" x14ac:dyDescent="0.2">
      <c r="A4505" t="s">
        <v>4945</v>
      </c>
      <c r="B4505">
        <v>248</v>
      </c>
      <c r="C4505">
        <v>113</v>
      </c>
      <c r="D4505">
        <v>135</v>
      </c>
      <c r="E4505">
        <v>0</v>
      </c>
    </row>
    <row r="4506" spans="1:5" x14ac:dyDescent="0.2">
      <c r="A4506" t="s">
        <v>4967</v>
      </c>
      <c r="B4506">
        <v>87</v>
      </c>
      <c r="C4506">
        <v>31</v>
      </c>
      <c r="D4506">
        <v>56</v>
      </c>
      <c r="E4506">
        <v>0</v>
      </c>
    </row>
    <row r="4507" spans="1:5" x14ac:dyDescent="0.2">
      <c r="A4507" t="s">
        <v>4988</v>
      </c>
      <c r="B4507">
        <v>28</v>
      </c>
      <c r="C4507">
        <v>6</v>
      </c>
      <c r="D4507">
        <v>22</v>
      </c>
      <c r="E4507">
        <v>0</v>
      </c>
    </row>
    <row r="4508" spans="1:5" x14ac:dyDescent="0.2">
      <c r="A4508" t="s">
        <v>5006</v>
      </c>
      <c r="B4508">
        <v>248</v>
      </c>
      <c r="C4508">
        <v>113</v>
      </c>
      <c r="D4508">
        <v>135</v>
      </c>
      <c r="E4508">
        <v>0</v>
      </c>
    </row>
    <row r="4509" spans="1:5" x14ac:dyDescent="0.2">
      <c r="A4509" t="s">
        <v>5029</v>
      </c>
      <c r="B4509">
        <v>110</v>
      </c>
      <c r="C4509">
        <v>36</v>
      </c>
      <c r="D4509">
        <v>74</v>
      </c>
      <c r="E4509">
        <v>0</v>
      </c>
    </row>
    <row r="4510" spans="1:5" x14ac:dyDescent="0.2">
      <c r="A4510" t="s">
        <v>5046</v>
      </c>
      <c r="B4510">
        <v>20</v>
      </c>
      <c r="C4510">
        <v>7</v>
      </c>
      <c r="D4510">
        <v>13</v>
      </c>
      <c r="E4510">
        <v>0</v>
      </c>
    </row>
    <row r="4511" spans="1:5" x14ac:dyDescent="0.2">
      <c r="A4511" t="s">
        <v>4887</v>
      </c>
      <c r="B4511">
        <v>1</v>
      </c>
      <c r="C4511">
        <v>1</v>
      </c>
      <c r="D4511">
        <v>0</v>
      </c>
      <c r="E4511">
        <v>0</v>
      </c>
    </row>
    <row r="4512" spans="1:5" x14ac:dyDescent="0.2">
      <c r="A4512" t="s">
        <v>4910</v>
      </c>
      <c r="B4512">
        <v>195</v>
      </c>
      <c r="C4512">
        <v>88</v>
      </c>
      <c r="D4512">
        <v>107</v>
      </c>
      <c r="E4512">
        <v>0</v>
      </c>
    </row>
    <row r="4513" spans="1:5" x14ac:dyDescent="0.2">
      <c r="A4513" t="s">
        <v>4928</v>
      </c>
      <c r="B4513">
        <v>152</v>
      </c>
      <c r="C4513">
        <v>75</v>
      </c>
      <c r="D4513">
        <v>77</v>
      </c>
      <c r="E4513">
        <v>0</v>
      </c>
    </row>
    <row r="4514" spans="1:5" x14ac:dyDescent="0.2">
      <c r="A4514" t="s">
        <v>4946</v>
      </c>
      <c r="B4514">
        <v>164</v>
      </c>
      <c r="C4514">
        <v>79</v>
      </c>
      <c r="D4514">
        <v>85</v>
      </c>
      <c r="E4514">
        <v>0</v>
      </c>
    </row>
    <row r="4515" spans="1:5" x14ac:dyDescent="0.2">
      <c r="A4515" t="s">
        <v>4968</v>
      </c>
      <c r="B4515">
        <v>17</v>
      </c>
      <c r="C4515">
        <v>5</v>
      </c>
      <c r="D4515">
        <v>12</v>
      </c>
      <c r="E4515">
        <v>0</v>
      </c>
    </row>
    <row r="4516" spans="1:5" x14ac:dyDescent="0.2">
      <c r="A4516" t="s">
        <v>4989</v>
      </c>
      <c r="B4516">
        <v>17</v>
      </c>
      <c r="C4516">
        <v>6</v>
      </c>
      <c r="D4516">
        <v>11</v>
      </c>
      <c r="E4516">
        <v>0</v>
      </c>
    </row>
    <row r="4517" spans="1:5" x14ac:dyDescent="0.2">
      <c r="A4517" t="s">
        <v>5007</v>
      </c>
      <c r="B4517">
        <v>164</v>
      </c>
      <c r="C4517">
        <v>79</v>
      </c>
      <c r="D4517">
        <v>85</v>
      </c>
      <c r="E4517">
        <v>0</v>
      </c>
    </row>
    <row r="4518" spans="1:5" x14ac:dyDescent="0.2">
      <c r="A4518" t="s">
        <v>5030</v>
      </c>
      <c r="B4518">
        <v>31</v>
      </c>
      <c r="C4518">
        <v>9</v>
      </c>
      <c r="D4518">
        <v>22</v>
      </c>
      <c r="E4518">
        <v>0</v>
      </c>
    </row>
    <row r="4519" spans="1:5" x14ac:dyDescent="0.2">
      <c r="A4519" t="s">
        <v>5047</v>
      </c>
      <c r="B4519">
        <v>11</v>
      </c>
      <c r="C4519">
        <v>3</v>
      </c>
      <c r="D4519">
        <v>8</v>
      </c>
      <c r="E4519">
        <v>0</v>
      </c>
    </row>
    <row r="4520" spans="1:5" x14ac:dyDescent="0.2">
      <c r="A4520" t="s">
        <v>4889</v>
      </c>
      <c r="B4520">
        <v>28</v>
      </c>
      <c r="C4520">
        <v>16</v>
      </c>
      <c r="D4520">
        <v>12</v>
      </c>
      <c r="E4520">
        <v>0</v>
      </c>
    </row>
    <row r="4521" spans="1:5" x14ac:dyDescent="0.2">
      <c r="A4521" t="s">
        <v>4912</v>
      </c>
      <c r="B4521">
        <v>1733</v>
      </c>
      <c r="C4521">
        <v>810</v>
      </c>
      <c r="D4521">
        <v>923</v>
      </c>
      <c r="E4521">
        <v>0</v>
      </c>
    </row>
    <row r="4522" spans="1:5" x14ac:dyDescent="0.2">
      <c r="A4522" t="s">
        <v>4930</v>
      </c>
      <c r="B4522">
        <v>1422</v>
      </c>
      <c r="C4522">
        <v>704</v>
      </c>
      <c r="D4522">
        <v>718</v>
      </c>
      <c r="E4522">
        <v>0</v>
      </c>
    </row>
    <row r="4523" spans="1:5" x14ac:dyDescent="0.2">
      <c r="A4523" t="s">
        <v>4948</v>
      </c>
      <c r="B4523">
        <v>1508</v>
      </c>
      <c r="C4523">
        <v>737</v>
      </c>
      <c r="D4523">
        <v>771</v>
      </c>
      <c r="E4523">
        <v>0</v>
      </c>
    </row>
    <row r="4524" spans="1:5" x14ac:dyDescent="0.2">
      <c r="A4524" t="s">
        <v>4970</v>
      </c>
      <c r="B4524">
        <v>148</v>
      </c>
      <c r="C4524">
        <v>64</v>
      </c>
      <c r="D4524">
        <v>84</v>
      </c>
      <c r="E4524">
        <v>0</v>
      </c>
    </row>
    <row r="4525" spans="1:5" x14ac:dyDescent="0.2">
      <c r="A4525" t="s">
        <v>4991</v>
      </c>
      <c r="B4525">
        <v>114</v>
      </c>
      <c r="C4525">
        <v>26</v>
      </c>
      <c r="D4525">
        <v>88</v>
      </c>
      <c r="E4525">
        <v>0</v>
      </c>
    </row>
    <row r="4526" spans="1:5" x14ac:dyDescent="0.2">
      <c r="A4526" t="s">
        <v>5009</v>
      </c>
      <c r="B4526">
        <v>1508</v>
      </c>
      <c r="C4526">
        <v>737</v>
      </c>
      <c r="D4526">
        <v>771</v>
      </c>
      <c r="E4526">
        <v>0</v>
      </c>
    </row>
    <row r="4527" spans="1:5" x14ac:dyDescent="0.2">
      <c r="A4527" t="s">
        <v>5032</v>
      </c>
      <c r="B4527">
        <v>258</v>
      </c>
      <c r="C4527">
        <v>88</v>
      </c>
      <c r="D4527">
        <v>170</v>
      </c>
      <c r="E4527">
        <v>0</v>
      </c>
    </row>
    <row r="4528" spans="1:5" x14ac:dyDescent="0.2">
      <c r="A4528" t="s">
        <v>5049</v>
      </c>
      <c r="B4528">
        <v>67</v>
      </c>
      <c r="C4528">
        <v>22</v>
      </c>
      <c r="D4528">
        <v>45</v>
      </c>
      <c r="E4528">
        <v>0</v>
      </c>
    </row>
    <row r="4529" spans="1:5" x14ac:dyDescent="0.2">
      <c r="A4529" t="s">
        <v>4888</v>
      </c>
      <c r="B4529">
        <v>2</v>
      </c>
      <c r="C4529">
        <v>0</v>
      </c>
      <c r="D4529">
        <v>2</v>
      </c>
      <c r="E4529">
        <v>0</v>
      </c>
    </row>
    <row r="4530" spans="1:5" x14ac:dyDescent="0.2">
      <c r="A4530" t="s">
        <v>4911</v>
      </c>
      <c r="B4530">
        <v>17</v>
      </c>
      <c r="C4530">
        <v>11</v>
      </c>
      <c r="D4530">
        <v>6</v>
      </c>
      <c r="E4530">
        <v>0</v>
      </c>
    </row>
    <row r="4531" spans="1:5" x14ac:dyDescent="0.2">
      <c r="A4531" t="s">
        <v>4929</v>
      </c>
      <c r="B4531">
        <v>3</v>
      </c>
      <c r="C4531">
        <v>2</v>
      </c>
      <c r="D4531">
        <v>1</v>
      </c>
      <c r="E4531">
        <v>0</v>
      </c>
    </row>
    <row r="4532" spans="1:5" x14ac:dyDescent="0.2">
      <c r="A4532" t="s">
        <v>4947</v>
      </c>
      <c r="B4532">
        <v>5</v>
      </c>
      <c r="C4532">
        <v>2</v>
      </c>
      <c r="D4532">
        <v>3</v>
      </c>
      <c r="E4532">
        <v>0</v>
      </c>
    </row>
    <row r="4533" spans="1:5" x14ac:dyDescent="0.2">
      <c r="A4533" t="s">
        <v>4969</v>
      </c>
      <c r="B4533">
        <v>1</v>
      </c>
      <c r="C4533">
        <v>1</v>
      </c>
      <c r="D4533">
        <v>0</v>
      </c>
      <c r="E4533">
        <v>0</v>
      </c>
    </row>
    <row r="4534" spans="1:5" x14ac:dyDescent="0.2">
      <c r="A4534" t="s">
        <v>4990</v>
      </c>
      <c r="B4534">
        <v>12</v>
      </c>
      <c r="C4534">
        <v>9</v>
      </c>
      <c r="D4534">
        <v>3</v>
      </c>
      <c r="E4534">
        <v>0</v>
      </c>
    </row>
    <row r="4535" spans="1:5" x14ac:dyDescent="0.2">
      <c r="A4535" t="s">
        <v>5008</v>
      </c>
      <c r="B4535">
        <v>5</v>
      </c>
      <c r="C4535">
        <v>2</v>
      </c>
      <c r="D4535">
        <v>3</v>
      </c>
      <c r="E4535">
        <v>0</v>
      </c>
    </row>
    <row r="4536" spans="1:5" x14ac:dyDescent="0.2">
      <c r="A4536" t="s">
        <v>5031</v>
      </c>
      <c r="B4536">
        <v>12</v>
      </c>
      <c r="C4536">
        <v>9</v>
      </c>
      <c r="D4536">
        <v>3</v>
      </c>
      <c r="E4536">
        <v>0</v>
      </c>
    </row>
    <row r="4537" spans="1:5" x14ac:dyDescent="0.2">
      <c r="A4537" t="s">
        <v>5048</v>
      </c>
      <c r="B4537">
        <v>1</v>
      </c>
      <c r="C4537">
        <v>0</v>
      </c>
      <c r="D4537">
        <v>1</v>
      </c>
      <c r="E4537">
        <v>0</v>
      </c>
    </row>
    <row r="4538" spans="1:5" x14ac:dyDescent="0.2">
      <c r="A4538" t="s">
        <v>4890</v>
      </c>
      <c r="B4538">
        <v>3</v>
      </c>
      <c r="C4538">
        <v>1</v>
      </c>
      <c r="D4538">
        <v>2</v>
      </c>
      <c r="E4538">
        <v>0</v>
      </c>
    </row>
    <row r="4539" spans="1:5" x14ac:dyDescent="0.2">
      <c r="A4539" t="s">
        <v>4913</v>
      </c>
      <c r="B4539">
        <v>83</v>
      </c>
      <c r="C4539">
        <v>42</v>
      </c>
      <c r="D4539">
        <v>41</v>
      </c>
      <c r="E4539">
        <v>0</v>
      </c>
    </row>
    <row r="4540" spans="1:5" x14ac:dyDescent="0.2">
      <c r="A4540" t="s">
        <v>4931</v>
      </c>
      <c r="B4540">
        <v>65</v>
      </c>
      <c r="C4540">
        <v>37</v>
      </c>
      <c r="D4540">
        <v>28</v>
      </c>
      <c r="E4540">
        <v>0</v>
      </c>
    </row>
    <row r="4541" spans="1:5" x14ac:dyDescent="0.2">
      <c r="A4541" t="s">
        <v>4949</v>
      </c>
      <c r="B4541">
        <v>71</v>
      </c>
      <c r="C4541">
        <v>39</v>
      </c>
      <c r="D4541">
        <v>32</v>
      </c>
      <c r="E4541">
        <v>0</v>
      </c>
    </row>
    <row r="4542" spans="1:5" x14ac:dyDescent="0.2">
      <c r="A4542" t="s">
        <v>4971</v>
      </c>
      <c r="B4542">
        <v>5</v>
      </c>
      <c r="C4542">
        <v>3</v>
      </c>
      <c r="D4542">
        <v>2</v>
      </c>
      <c r="E4542">
        <v>0</v>
      </c>
    </row>
    <row r="4543" spans="1:5" x14ac:dyDescent="0.2">
      <c r="A4543" t="s">
        <v>4992</v>
      </c>
      <c r="B4543">
        <v>9</v>
      </c>
      <c r="C4543">
        <v>1</v>
      </c>
      <c r="D4543">
        <v>8</v>
      </c>
      <c r="E4543">
        <v>0</v>
      </c>
    </row>
    <row r="4544" spans="1:5" x14ac:dyDescent="0.2">
      <c r="A4544" t="s">
        <v>5010</v>
      </c>
      <c r="B4544">
        <v>71</v>
      </c>
      <c r="C4544">
        <v>39</v>
      </c>
      <c r="D4544">
        <v>32</v>
      </c>
      <c r="E4544">
        <v>0</v>
      </c>
    </row>
    <row r="4545" spans="1:5" x14ac:dyDescent="0.2">
      <c r="A4545" t="s">
        <v>5033</v>
      </c>
      <c r="B4545">
        <v>14</v>
      </c>
      <c r="C4545">
        <v>4</v>
      </c>
      <c r="D4545">
        <v>10</v>
      </c>
      <c r="E4545">
        <v>0</v>
      </c>
    </row>
    <row r="4546" spans="1:5" x14ac:dyDescent="0.2">
      <c r="A4546" t="s">
        <v>5050</v>
      </c>
      <c r="B4546">
        <v>3</v>
      </c>
      <c r="C4546">
        <v>1</v>
      </c>
      <c r="D4546">
        <v>2</v>
      </c>
      <c r="E4546">
        <v>0</v>
      </c>
    </row>
    <row r="4547" spans="1:5" x14ac:dyDescent="0.2">
      <c r="A4547" t="s">
        <v>4891</v>
      </c>
      <c r="B4547">
        <v>1</v>
      </c>
      <c r="C4547">
        <v>1</v>
      </c>
      <c r="D4547">
        <v>0</v>
      </c>
      <c r="E4547">
        <v>0</v>
      </c>
    </row>
    <row r="4548" spans="1:5" x14ac:dyDescent="0.2">
      <c r="A4548" t="s">
        <v>4914</v>
      </c>
      <c r="B4548">
        <v>19</v>
      </c>
      <c r="C4548">
        <v>10</v>
      </c>
      <c r="D4548">
        <v>9</v>
      </c>
      <c r="E4548">
        <v>0</v>
      </c>
    </row>
    <row r="4549" spans="1:5" x14ac:dyDescent="0.2">
      <c r="A4549" t="s">
        <v>4932</v>
      </c>
      <c r="B4549">
        <v>7</v>
      </c>
      <c r="C4549">
        <v>4</v>
      </c>
      <c r="D4549">
        <v>3</v>
      </c>
      <c r="E4549">
        <v>0</v>
      </c>
    </row>
    <row r="4550" spans="1:5" x14ac:dyDescent="0.2">
      <c r="A4550" t="s">
        <v>4950</v>
      </c>
      <c r="B4550">
        <v>8</v>
      </c>
      <c r="C4550">
        <v>5</v>
      </c>
      <c r="D4550">
        <v>3</v>
      </c>
      <c r="E4550">
        <v>0</v>
      </c>
    </row>
    <row r="4551" spans="1:5" x14ac:dyDescent="0.2">
      <c r="A4551" t="s">
        <v>4972</v>
      </c>
      <c r="B4551">
        <v>1</v>
      </c>
      <c r="C4551">
        <v>1</v>
      </c>
      <c r="D4551">
        <v>0</v>
      </c>
      <c r="E4551">
        <v>0</v>
      </c>
    </row>
    <row r="4552" spans="1:5" x14ac:dyDescent="0.2">
      <c r="A4552" t="s">
        <v>4993</v>
      </c>
      <c r="B4552">
        <v>11</v>
      </c>
      <c r="C4552">
        <v>5</v>
      </c>
      <c r="D4552">
        <v>6</v>
      </c>
      <c r="E4552">
        <v>0</v>
      </c>
    </row>
    <row r="4553" spans="1:5" x14ac:dyDescent="0.2">
      <c r="A4553" t="s">
        <v>5011</v>
      </c>
      <c r="B4553">
        <v>8</v>
      </c>
      <c r="C4553">
        <v>5</v>
      </c>
      <c r="D4553">
        <v>3</v>
      </c>
      <c r="E4553">
        <v>0</v>
      </c>
    </row>
    <row r="4554" spans="1:5" x14ac:dyDescent="0.2">
      <c r="A4554" t="s">
        <v>5034</v>
      </c>
      <c r="B4554">
        <v>11</v>
      </c>
      <c r="C4554">
        <v>5</v>
      </c>
      <c r="D4554">
        <v>6</v>
      </c>
      <c r="E4554">
        <v>0</v>
      </c>
    </row>
    <row r="4555" spans="1:5" x14ac:dyDescent="0.2">
      <c r="A4555" t="s">
        <v>5067</v>
      </c>
      <c r="B4555">
        <v>36</v>
      </c>
      <c r="C4555">
        <v>20</v>
      </c>
      <c r="D4555">
        <v>16</v>
      </c>
      <c r="E4555">
        <v>0</v>
      </c>
    </row>
    <row r="4556" spans="1:5" x14ac:dyDescent="0.2">
      <c r="A4556" t="s">
        <v>5126</v>
      </c>
      <c r="B4556">
        <v>36</v>
      </c>
      <c r="C4556">
        <v>20</v>
      </c>
      <c r="D4556">
        <v>16</v>
      </c>
      <c r="E4556">
        <v>0</v>
      </c>
    </row>
    <row r="4557" spans="1:5" x14ac:dyDescent="0.2">
      <c r="A4557" t="s">
        <v>5146</v>
      </c>
      <c r="B4557">
        <v>2</v>
      </c>
      <c r="C4557">
        <v>1</v>
      </c>
      <c r="D4557">
        <v>1</v>
      </c>
      <c r="E4557">
        <v>0</v>
      </c>
    </row>
    <row r="4558" spans="1:5" x14ac:dyDescent="0.2">
      <c r="A4558" t="s">
        <v>5185</v>
      </c>
      <c r="B4558">
        <v>36</v>
      </c>
      <c r="C4558">
        <v>20</v>
      </c>
      <c r="D4558">
        <v>16</v>
      </c>
      <c r="E4558">
        <v>0</v>
      </c>
    </row>
    <row r="4559" spans="1:5" x14ac:dyDescent="0.2">
      <c r="A4559" t="s">
        <v>5068</v>
      </c>
      <c r="B4559">
        <v>1</v>
      </c>
      <c r="C4559">
        <v>0</v>
      </c>
      <c r="D4559">
        <v>1</v>
      </c>
      <c r="E4559">
        <v>0</v>
      </c>
    </row>
    <row r="4560" spans="1:5" x14ac:dyDescent="0.2">
      <c r="A4560" t="s">
        <v>5147</v>
      </c>
      <c r="B4560">
        <v>1</v>
      </c>
      <c r="C4560">
        <v>0</v>
      </c>
      <c r="D4560">
        <v>1</v>
      </c>
      <c r="E4560">
        <v>0</v>
      </c>
    </row>
    <row r="4561" spans="1:5" x14ac:dyDescent="0.2">
      <c r="A4561" t="s">
        <v>5186</v>
      </c>
      <c r="B4561">
        <v>1</v>
      </c>
      <c r="C4561">
        <v>0</v>
      </c>
      <c r="D4561">
        <v>1</v>
      </c>
      <c r="E4561">
        <v>0</v>
      </c>
    </row>
    <row r="4562" spans="1:5" x14ac:dyDescent="0.2">
      <c r="A4562" t="s">
        <v>5069</v>
      </c>
      <c r="B4562">
        <v>1</v>
      </c>
      <c r="C4562">
        <v>1</v>
      </c>
      <c r="D4562">
        <v>0</v>
      </c>
      <c r="E4562">
        <v>0</v>
      </c>
    </row>
    <row r="4563" spans="1:5" x14ac:dyDescent="0.2">
      <c r="A4563" t="s">
        <v>5127</v>
      </c>
      <c r="B4563">
        <v>1</v>
      </c>
      <c r="C4563">
        <v>1</v>
      </c>
      <c r="D4563">
        <v>0</v>
      </c>
      <c r="E4563">
        <v>0</v>
      </c>
    </row>
    <row r="4564" spans="1:5" x14ac:dyDescent="0.2">
      <c r="A4564" t="s">
        <v>5187</v>
      </c>
      <c r="B4564">
        <v>1</v>
      </c>
      <c r="C4564">
        <v>1</v>
      </c>
      <c r="D4564">
        <v>0</v>
      </c>
      <c r="E4564">
        <v>0</v>
      </c>
    </row>
    <row r="4565" spans="1:5" x14ac:dyDescent="0.2">
      <c r="A4565" t="s">
        <v>5070</v>
      </c>
      <c r="B4565">
        <v>12</v>
      </c>
      <c r="C4565">
        <v>5</v>
      </c>
      <c r="D4565">
        <v>7</v>
      </c>
      <c r="E4565">
        <v>0</v>
      </c>
    </row>
    <row r="4566" spans="1:5" x14ac:dyDescent="0.2">
      <c r="A4566" t="s">
        <v>5128</v>
      </c>
      <c r="B4566">
        <v>12</v>
      </c>
      <c r="C4566">
        <v>5</v>
      </c>
      <c r="D4566">
        <v>7</v>
      </c>
      <c r="E4566">
        <v>0</v>
      </c>
    </row>
    <row r="4567" spans="1:5" x14ac:dyDescent="0.2">
      <c r="A4567" t="s">
        <v>5188</v>
      </c>
      <c r="B4567">
        <v>12</v>
      </c>
      <c r="C4567">
        <v>5</v>
      </c>
      <c r="D4567">
        <v>7</v>
      </c>
      <c r="E4567">
        <v>0</v>
      </c>
    </row>
    <row r="4568" spans="1:5" x14ac:dyDescent="0.2">
      <c r="A4568" t="s">
        <v>5071</v>
      </c>
      <c r="B4568">
        <v>205</v>
      </c>
      <c r="C4568">
        <v>92</v>
      </c>
      <c r="D4568">
        <v>113</v>
      </c>
      <c r="E4568">
        <v>0</v>
      </c>
    </row>
    <row r="4569" spans="1:5" x14ac:dyDescent="0.2">
      <c r="A4569" t="s">
        <v>5090</v>
      </c>
      <c r="B4569">
        <v>158</v>
      </c>
      <c r="C4569">
        <v>76</v>
      </c>
      <c r="D4569">
        <v>82</v>
      </c>
      <c r="E4569">
        <v>0</v>
      </c>
    </row>
    <row r="4570" spans="1:5" x14ac:dyDescent="0.2">
      <c r="A4570" t="s">
        <v>5108</v>
      </c>
      <c r="B4570">
        <v>173</v>
      </c>
      <c r="C4570">
        <v>81</v>
      </c>
      <c r="D4570">
        <v>92</v>
      </c>
      <c r="E4570">
        <v>0</v>
      </c>
    </row>
    <row r="4571" spans="1:5" x14ac:dyDescent="0.2">
      <c r="A4571" t="s">
        <v>5129</v>
      </c>
      <c r="B4571">
        <v>15</v>
      </c>
      <c r="C4571">
        <v>4</v>
      </c>
      <c r="D4571">
        <v>11</v>
      </c>
      <c r="E4571">
        <v>0</v>
      </c>
    </row>
    <row r="4572" spans="1:5" x14ac:dyDescent="0.2">
      <c r="A4572" t="s">
        <v>5148</v>
      </c>
      <c r="B4572">
        <v>17</v>
      </c>
      <c r="C4572">
        <v>7</v>
      </c>
      <c r="D4572">
        <v>10</v>
      </c>
      <c r="E4572">
        <v>0</v>
      </c>
    </row>
    <row r="4573" spans="1:5" x14ac:dyDescent="0.2">
      <c r="A4573" t="s">
        <v>5167</v>
      </c>
      <c r="B4573">
        <v>173</v>
      </c>
      <c r="C4573">
        <v>81</v>
      </c>
      <c r="D4573">
        <v>92</v>
      </c>
      <c r="E4573">
        <v>0</v>
      </c>
    </row>
    <row r="4574" spans="1:5" x14ac:dyDescent="0.2">
      <c r="A4574" t="s">
        <v>5189</v>
      </c>
      <c r="B4574">
        <v>32</v>
      </c>
      <c r="C4574">
        <v>11</v>
      </c>
      <c r="D4574">
        <v>21</v>
      </c>
      <c r="E4574">
        <v>0</v>
      </c>
    </row>
    <row r="4575" spans="1:5" x14ac:dyDescent="0.2">
      <c r="A4575" t="s">
        <v>5208</v>
      </c>
      <c r="B4575">
        <v>15</v>
      </c>
      <c r="C4575">
        <v>5</v>
      </c>
      <c r="D4575">
        <v>10</v>
      </c>
      <c r="E4575">
        <v>0</v>
      </c>
    </row>
    <row r="4576" spans="1:5" x14ac:dyDescent="0.2">
      <c r="A4576" t="s">
        <v>5072</v>
      </c>
      <c r="B4576">
        <v>57</v>
      </c>
      <c r="C4576">
        <v>28</v>
      </c>
      <c r="D4576">
        <v>29</v>
      </c>
      <c r="E4576">
        <v>0</v>
      </c>
    </row>
    <row r="4577" spans="1:5" x14ac:dyDescent="0.2">
      <c r="A4577" t="s">
        <v>5091</v>
      </c>
      <c r="B4577">
        <v>44</v>
      </c>
      <c r="C4577">
        <v>24</v>
      </c>
      <c r="D4577">
        <v>20</v>
      </c>
      <c r="E4577">
        <v>0</v>
      </c>
    </row>
    <row r="4578" spans="1:5" x14ac:dyDescent="0.2">
      <c r="A4578" t="s">
        <v>5109</v>
      </c>
      <c r="B4578">
        <v>44</v>
      </c>
      <c r="C4578">
        <v>24</v>
      </c>
      <c r="D4578">
        <v>20</v>
      </c>
      <c r="E4578">
        <v>0</v>
      </c>
    </row>
    <row r="4579" spans="1:5" x14ac:dyDescent="0.2">
      <c r="A4579" t="s">
        <v>5130</v>
      </c>
      <c r="B4579">
        <v>2</v>
      </c>
      <c r="C4579">
        <v>0</v>
      </c>
      <c r="D4579">
        <v>2</v>
      </c>
      <c r="E4579">
        <v>0</v>
      </c>
    </row>
    <row r="4580" spans="1:5" x14ac:dyDescent="0.2">
      <c r="A4580" t="s">
        <v>5149</v>
      </c>
      <c r="B4580">
        <v>11</v>
      </c>
      <c r="C4580">
        <v>4</v>
      </c>
      <c r="D4580">
        <v>7</v>
      </c>
      <c r="E4580">
        <v>0</v>
      </c>
    </row>
    <row r="4581" spans="1:5" x14ac:dyDescent="0.2">
      <c r="A4581" t="s">
        <v>5168</v>
      </c>
      <c r="B4581">
        <v>44</v>
      </c>
      <c r="C4581">
        <v>24</v>
      </c>
      <c r="D4581">
        <v>20</v>
      </c>
      <c r="E4581">
        <v>0</v>
      </c>
    </row>
    <row r="4582" spans="1:5" x14ac:dyDescent="0.2">
      <c r="A4582" t="s">
        <v>5190</v>
      </c>
      <c r="B4582">
        <v>13</v>
      </c>
      <c r="C4582">
        <v>4</v>
      </c>
      <c r="D4582">
        <v>9</v>
      </c>
      <c r="E4582">
        <v>0</v>
      </c>
    </row>
    <row r="4583" spans="1:5" x14ac:dyDescent="0.2">
      <c r="A4583" t="s">
        <v>5054</v>
      </c>
      <c r="B4583">
        <v>15</v>
      </c>
      <c r="C4583">
        <v>9</v>
      </c>
      <c r="D4583">
        <v>6</v>
      </c>
      <c r="E4583">
        <v>0</v>
      </c>
    </row>
    <row r="4584" spans="1:5" x14ac:dyDescent="0.2">
      <c r="A4584" t="s">
        <v>5073</v>
      </c>
      <c r="B4584">
        <v>844</v>
      </c>
      <c r="C4584">
        <v>379</v>
      </c>
      <c r="D4584">
        <v>465</v>
      </c>
      <c r="E4584">
        <v>0</v>
      </c>
    </row>
    <row r="4585" spans="1:5" x14ac:dyDescent="0.2">
      <c r="A4585" t="s">
        <v>5092</v>
      </c>
      <c r="B4585">
        <v>653</v>
      </c>
      <c r="C4585">
        <v>309</v>
      </c>
      <c r="D4585">
        <v>344</v>
      </c>
      <c r="E4585">
        <v>0</v>
      </c>
    </row>
    <row r="4586" spans="1:5" x14ac:dyDescent="0.2">
      <c r="A4586" t="s">
        <v>5110</v>
      </c>
      <c r="B4586">
        <v>694</v>
      </c>
      <c r="C4586">
        <v>329</v>
      </c>
      <c r="D4586">
        <v>365</v>
      </c>
      <c r="E4586">
        <v>0</v>
      </c>
    </row>
    <row r="4587" spans="1:5" x14ac:dyDescent="0.2">
      <c r="A4587" t="s">
        <v>5131</v>
      </c>
      <c r="B4587">
        <v>70</v>
      </c>
      <c r="C4587">
        <v>33</v>
      </c>
      <c r="D4587">
        <v>37</v>
      </c>
      <c r="E4587">
        <v>0</v>
      </c>
    </row>
    <row r="4588" spans="1:5" x14ac:dyDescent="0.2">
      <c r="A4588" t="s">
        <v>5150</v>
      </c>
      <c r="B4588">
        <v>94</v>
      </c>
      <c r="C4588">
        <v>19</v>
      </c>
      <c r="D4588">
        <v>75</v>
      </c>
      <c r="E4588">
        <v>0</v>
      </c>
    </row>
    <row r="4589" spans="1:5" x14ac:dyDescent="0.2">
      <c r="A4589" t="s">
        <v>5169</v>
      </c>
      <c r="B4589">
        <v>694</v>
      </c>
      <c r="C4589">
        <v>329</v>
      </c>
      <c r="D4589">
        <v>365</v>
      </c>
      <c r="E4589">
        <v>0</v>
      </c>
    </row>
    <row r="4590" spans="1:5" x14ac:dyDescent="0.2">
      <c r="A4590" t="s">
        <v>5191</v>
      </c>
      <c r="B4590">
        <v>160</v>
      </c>
      <c r="C4590">
        <v>52</v>
      </c>
      <c r="D4590">
        <v>108</v>
      </c>
      <c r="E4590">
        <v>0</v>
      </c>
    </row>
    <row r="4591" spans="1:5" x14ac:dyDescent="0.2">
      <c r="A4591" t="s">
        <v>5209</v>
      </c>
      <c r="B4591">
        <v>26</v>
      </c>
      <c r="C4591">
        <v>11</v>
      </c>
      <c r="D4591">
        <v>15</v>
      </c>
      <c r="E4591">
        <v>0</v>
      </c>
    </row>
    <row r="4592" spans="1:5" x14ac:dyDescent="0.2">
      <c r="A4592" t="s">
        <v>5055</v>
      </c>
      <c r="B4592">
        <v>6</v>
      </c>
      <c r="C4592">
        <v>4</v>
      </c>
      <c r="D4592">
        <v>2</v>
      </c>
      <c r="E4592">
        <v>0</v>
      </c>
    </row>
    <row r="4593" spans="1:5" x14ac:dyDescent="0.2">
      <c r="A4593" t="s">
        <v>5074</v>
      </c>
      <c r="B4593">
        <v>224</v>
      </c>
      <c r="C4593">
        <v>97</v>
      </c>
      <c r="D4593">
        <v>127</v>
      </c>
      <c r="E4593">
        <v>0</v>
      </c>
    </row>
    <row r="4594" spans="1:5" x14ac:dyDescent="0.2">
      <c r="A4594" t="s">
        <v>5093</v>
      </c>
      <c r="B4594">
        <v>168</v>
      </c>
      <c r="C4594">
        <v>79</v>
      </c>
      <c r="D4594">
        <v>89</v>
      </c>
      <c r="E4594">
        <v>0</v>
      </c>
    </row>
    <row r="4595" spans="1:5" x14ac:dyDescent="0.2">
      <c r="A4595" t="s">
        <v>5111</v>
      </c>
      <c r="B4595">
        <v>182</v>
      </c>
      <c r="C4595">
        <v>87</v>
      </c>
      <c r="D4595">
        <v>95</v>
      </c>
      <c r="E4595">
        <v>0</v>
      </c>
    </row>
    <row r="4596" spans="1:5" x14ac:dyDescent="0.2">
      <c r="A4596" t="s">
        <v>5132</v>
      </c>
      <c r="B4596">
        <v>16</v>
      </c>
      <c r="C4596">
        <v>7</v>
      </c>
      <c r="D4596">
        <v>9</v>
      </c>
      <c r="E4596">
        <v>0</v>
      </c>
    </row>
    <row r="4597" spans="1:5" x14ac:dyDescent="0.2">
      <c r="A4597" t="s">
        <v>5151</v>
      </c>
      <c r="B4597">
        <v>33</v>
      </c>
      <c r="C4597">
        <v>4</v>
      </c>
      <c r="D4597">
        <v>29</v>
      </c>
      <c r="E4597">
        <v>0</v>
      </c>
    </row>
    <row r="4598" spans="1:5" x14ac:dyDescent="0.2">
      <c r="A4598" t="s">
        <v>5170</v>
      </c>
      <c r="B4598">
        <v>182</v>
      </c>
      <c r="C4598">
        <v>87</v>
      </c>
      <c r="D4598">
        <v>95</v>
      </c>
      <c r="E4598">
        <v>0</v>
      </c>
    </row>
    <row r="4599" spans="1:5" x14ac:dyDescent="0.2">
      <c r="A4599" t="s">
        <v>5192</v>
      </c>
      <c r="B4599">
        <v>45</v>
      </c>
      <c r="C4599">
        <v>11</v>
      </c>
      <c r="D4599">
        <v>34</v>
      </c>
      <c r="E4599">
        <v>0</v>
      </c>
    </row>
    <row r="4600" spans="1:5" x14ac:dyDescent="0.2">
      <c r="A4600" t="s">
        <v>5210</v>
      </c>
      <c r="B4600">
        <v>8</v>
      </c>
      <c r="C4600">
        <v>4</v>
      </c>
      <c r="D4600">
        <v>4</v>
      </c>
      <c r="E4600">
        <v>0</v>
      </c>
    </row>
    <row r="4601" spans="1:5" x14ac:dyDescent="0.2">
      <c r="A4601" t="s">
        <v>5056</v>
      </c>
      <c r="B4601">
        <v>16</v>
      </c>
      <c r="C4601">
        <v>10</v>
      </c>
      <c r="D4601">
        <v>6</v>
      </c>
      <c r="E4601">
        <v>0</v>
      </c>
    </row>
    <row r="4602" spans="1:5" x14ac:dyDescent="0.2">
      <c r="A4602" t="s">
        <v>5075</v>
      </c>
      <c r="B4602">
        <v>902</v>
      </c>
      <c r="C4602">
        <v>431</v>
      </c>
      <c r="D4602">
        <v>471</v>
      </c>
      <c r="E4602">
        <v>0</v>
      </c>
    </row>
    <row r="4603" spans="1:5" x14ac:dyDescent="0.2">
      <c r="A4603" t="s">
        <v>5094</v>
      </c>
      <c r="B4603">
        <v>744</v>
      </c>
      <c r="C4603">
        <v>369</v>
      </c>
      <c r="D4603">
        <v>375</v>
      </c>
      <c r="E4603">
        <v>0</v>
      </c>
    </row>
    <row r="4604" spans="1:5" x14ac:dyDescent="0.2">
      <c r="A4604" t="s">
        <v>5112</v>
      </c>
      <c r="B4604">
        <v>780</v>
      </c>
      <c r="C4604">
        <v>385</v>
      </c>
      <c r="D4604">
        <v>395</v>
      </c>
      <c r="E4604">
        <v>0</v>
      </c>
    </row>
    <row r="4605" spans="1:5" x14ac:dyDescent="0.2">
      <c r="A4605" t="s">
        <v>5133</v>
      </c>
      <c r="B4605">
        <v>93</v>
      </c>
      <c r="C4605">
        <v>41</v>
      </c>
      <c r="D4605">
        <v>52</v>
      </c>
      <c r="E4605">
        <v>0</v>
      </c>
    </row>
    <row r="4606" spans="1:5" x14ac:dyDescent="0.2">
      <c r="A4606" t="s">
        <v>5152</v>
      </c>
      <c r="B4606">
        <v>41</v>
      </c>
      <c r="C4606">
        <v>10</v>
      </c>
      <c r="D4606">
        <v>31</v>
      </c>
      <c r="E4606">
        <v>0</v>
      </c>
    </row>
    <row r="4607" spans="1:5" x14ac:dyDescent="0.2">
      <c r="A4607" t="s">
        <v>5171</v>
      </c>
      <c r="B4607">
        <v>780</v>
      </c>
      <c r="C4607">
        <v>385</v>
      </c>
      <c r="D4607">
        <v>395</v>
      </c>
      <c r="E4607">
        <v>0</v>
      </c>
    </row>
    <row r="4608" spans="1:5" x14ac:dyDescent="0.2">
      <c r="A4608" t="s">
        <v>5193</v>
      </c>
      <c r="B4608">
        <v>133</v>
      </c>
      <c r="C4608">
        <v>51</v>
      </c>
      <c r="D4608">
        <v>82</v>
      </c>
      <c r="E4608">
        <v>0</v>
      </c>
    </row>
    <row r="4609" spans="1:5" x14ac:dyDescent="0.2">
      <c r="A4609" t="s">
        <v>5211</v>
      </c>
      <c r="B4609">
        <v>25</v>
      </c>
      <c r="C4609">
        <v>9</v>
      </c>
      <c r="D4609">
        <v>16</v>
      </c>
      <c r="E4609">
        <v>0</v>
      </c>
    </row>
    <row r="4610" spans="1:5" x14ac:dyDescent="0.2">
      <c r="A4610" t="s">
        <v>5057</v>
      </c>
      <c r="B4610">
        <v>8</v>
      </c>
      <c r="C4610">
        <v>3</v>
      </c>
      <c r="D4610">
        <v>5</v>
      </c>
      <c r="E4610">
        <v>0</v>
      </c>
    </row>
    <row r="4611" spans="1:5" x14ac:dyDescent="0.2">
      <c r="A4611" t="s">
        <v>5076</v>
      </c>
      <c r="B4611">
        <v>205</v>
      </c>
      <c r="C4611">
        <v>95</v>
      </c>
      <c r="D4611">
        <v>110</v>
      </c>
      <c r="E4611">
        <v>0</v>
      </c>
    </row>
    <row r="4612" spans="1:5" x14ac:dyDescent="0.2">
      <c r="A4612" t="s">
        <v>5095</v>
      </c>
      <c r="B4612">
        <v>129</v>
      </c>
      <c r="C4612">
        <v>66</v>
      </c>
      <c r="D4612">
        <v>63</v>
      </c>
      <c r="E4612">
        <v>0</v>
      </c>
    </row>
    <row r="4613" spans="1:5" x14ac:dyDescent="0.2">
      <c r="A4613" t="s">
        <v>5113</v>
      </c>
      <c r="B4613">
        <v>146</v>
      </c>
      <c r="C4613">
        <v>72</v>
      </c>
      <c r="D4613">
        <v>74</v>
      </c>
      <c r="E4613">
        <v>0</v>
      </c>
    </row>
    <row r="4614" spans="1:5" x14ac:dyDescent="0.2">
      <c r="A4614" t="s">
        <v>5134</v>
      </c>
      <c r="B4614">
        <v>11</v>
      </c>
      <c r="C4614">
        <v>6</v>
      </c>
      <c r="D4614">
        <v>5</v>
      </c>
      <c r="E4614">
        <v>0</v>
      </c>
    </row>
    <row r="4615" spans="1:5" x14ac:dyDescent="0.2">
      <c r="A4615" t="s">
        <v>5153</v>
      </c>
      <c r="B4615">
        <v>52</v>
      </c>
      <c r="C4615">
        <v>19</v>
      </c>
      <c r="D4615">
        <v>33</v>
      </c>
      <c r="E4615">
        <v>0</v>
      </c>
    </row>
    <row r="4616" spans="1:5" x14ac:dyDescent="0.2">
      <c r="A4616" t="s">
        <v>5172</v>
      </c>
      <c r="B4616">
        <v>146</v>
      </c>
      <c r="C4616">
        <v>72</v>
      </c>
      <c r="D4616">
        <v>74</v>
      </c>
      <c r="E4616">
        <v>0</v>
      </c>
    </row>
    <row r="4617" spans="1:5" x14ac:dyDescent="0.2">
      <c r="A4617" t="s">
        <v>5194</v>
      </c>
      <c r="B4617">
        <v>60</v>
      </c>
      <c r="C4617">
        <v>23</v>
      </c>
      <c r="D4617">
        <v>37</v>
      </c>
      <c r="E4617">
        <v>0</v>
      </c>
    </row>
    <row r="4618" spans="1:5" x14ac:dyDescent="0.2">
      <c r="A4618" t="s">
        <v>5212</v>
      </c>
      <c r="B4618">
        <v>9</v>
      </c>
      <c r="C4618">
        <v>3</v>
      </c>
      <c r="D4618">
        <v>6</v>
      </c>
      <c r="E4618">
        <v>0</v>
      </c>
    </row>
    <row r="4619" spans="1:5" x14ac:dyDescent="0.2">
      <c r="A4619" t="s">
        <v>5058</v>
      </c>
      <c r="B4619">
        <v>11</v>
      </c>
      <c r="C4619">
        <v>4</v>
      </c>
      <c r="D4619">
        <v>7</v>
      </c>
      <c r="E4619">
        <v>0</v>
      </c>
    </row>
    <row r="4620" spans="1:5" x14ac:dyDescent="0.2">
      <c r="A4620" t="s">
        <v>5077</v>
      </c>
      <c r="B4620">
        <v>430</v>
      </c>
      <c r="C4620">
        <v>190</v>
      </c>
      <c r="D4620">
        <v>240</v>
      </c>
      <c r="E4620">
        <v>0</v>
      </c>
    </row>
    <row r="4621" spans="1:5" x14ac:dyDescent="0.2">
      <c r="A4621" t="s">
        <v>5096</v>
      </c>
      <c r="B4621">
        <v>362</v>
      </c>
      <c r="C4621">
        <v>172</v>
      </c>
      <c r="D4621">
        <v>190</v>
      </c>
      <c r="E4621">
        <v>0</v>
      </c>
    </row>
    <row r="4622" spans="1:5" x14ac:dyDescent="0.2">
      <c r="A4622" t="s">
        <v>5114</v>
      </c>
      <c r="B4622">
        <v>388</v>
      </c>
      <c r="C4622">
        <v>183</v>
      </c>
      <c r="D4622">
        <v>205</v>
      </c>
      <c r="E4622">
        <v>0</v>
      </c>
    </row>
    <row r="4623" spans="1:5" x14ac:dyDescent="0.2">
      <c r="A4623" t="s">
        <v>5135</v>
      </c>
      <c r="B4623">
        <v>15</v>
      </c>
      <c r="C4623">
        <v>6</v>
      </c>
      <c r="D4623">
        <v>9</v>
      </c>
      <c r="E4623">
        <v>0</v>
      </c>
    </row>
    <row r="4624" spans="1:5" x14ac:dyDescent="0.2">
      <c r="A4624" t="s">
        <v>5154</v>
      </c>
      <c r="B4624">
        <v>30</v>
      </c>
      <c r="C4624">
        <v>2</v>
      </c>
      <c r="D4624">
        <v>28</v>
      </c>
      <c r="E4624">
        <v>0</v>
      </c>
    </row>
    <row r="4625" spans="1:5" x14ac:dyDescent="0.2">
      <c r="A4625" t="s">
        <v>5173</v>
      </c>
      <c r="B4625">
        <v>388</v>
      </c>
      <c r="C4625">
        <v>183</v>
      </c>
      <c r="D4625">
        <v>205</v>
      </c>
      <c r="E4625">
        <v>0</v>
      </c>
    </row>
    <row r="4626" spans="1:5" x14ac:dyDescent="0.2">
      <c r="A4626" t="s">
        <v>5195</v>
      </c>
      <c r="B4626">
        <v>45</v>
      </c>
      <c r="C4626">
        <v>8</v>
      </c>
      <c r="D4626">
        <v>37</v>
      </c>
      <c r="E4626">
        <v>0</v>
      </c>
    </row>
    <row r="4627" spans="1:5" x14ac:dyDescent="0.2">
      <c r="A4627" t="s">
        <v>5213</v>
      </c>
      <c r="B4627">
        <v>16</v>
      </c>
      <c r="C4627">
        <v>7</v>
      </c>
      <c r="D4627">
        <v>9</v>
      </c>
      <c r="E4627">
        <v>0</v>
      </c>
    </row>
    <row r="4628" spans="1:5" x14ac:dyDescent="0.2">
      <c r="A4628" t="s">
        <v>5060</v>
      </c>
      <c r="B4628">
        <v>31</v>
      </c>
      <c r="C4628">
        <v>9</v>
      </c>
      <c r="D4628">
        <v>22</v>
      </c>
      <c r="E4628">
        <v>0</v>
      </c>
    </row>
    <row r="4629" spans="1:5" x14ac:dyDescent="0.2">
      <c r="A4629" t="s">
        <v>5079</v>
      </c>
      <c r="B4629">
        <v>931</v>
      </c>
      <c r="C4629">
        <v>414</v>
      </c>
      <c r="D4629">
        <v>517</v>
      </c>
      <c r="E4629">
        <v>0</v>
      </c>
    </row>
    <row r="4630" spans="1:5" x14ac:dyDescent="0.2">
      <c r="A4630" t="s">
        <v>5098</v>
      </c>
      <c r="B4630">
        <v>584</v>
      </c>
      <c r="C4630">
        <v>287</v>
      </c>
      <c r="D4630">
        <v>297</v>
      </c>
      <c r="E4630">
        <v>0</v>
      </c>
    </row>
    <row r="4631" spans="1:5" x14ac:dyDescent="0.2">
      <c r="A4631" t="s">
        <v>5116</v>
      </c>
      <c r="B4631">
        <v>661</v>
      </c>
      <c r="C4631">
        <v>313</v>
      </c>
      <c r="D4631">
        <v>348</v>
      </c>
      <c r="E4631">
        <v>0</v>
      </c>
    </row>
    <row r="4632" spans="1:5" x14ac:dyDescent="0.2">
      <c r="A4632" t="s">
        <v>5137</v>
      </c>
      <c r="B4632">
        <v>129</v>
      </c>
      <c r="C4632">
        <v>55</v>
      </c>
      <c r="D4632">
        <v>74</v>
      </c>
      <c r="E4632">
        <v>0</v>
      </c>
    </row>
    <row r="4633" spans="1:5" x14ac:dyDescent="0.2">
      <c r="A4633" t="s">
        <v>5156</v>
      </c>
      <c r="B4633">
        <v>165</v>
      </c>
      <c r="C4633">
        <v>54</v>
      </c>
      <c r="D4633">
        <v>111</v>
      </c>
      <c r="E4633">
        <v>0</v>
      </c>
    </row>
    <row r="4634" spans="1:5" x14ac:dyDescent="0.2">
      <c r="A4634" t="s">
        <v>5175</v>
      </c>
      <c r="B4634">
        <v>661</v>
      </c>
      <c r="C4634">
        <v>313</v>
      </c>
      <c r="D4634">
        <v>348</v>
      </c>
      <c r="E4634">
        <v>0</v>
      </c>
    </row>
    <row r="4635" spans="1:5" x14ac:dyDescent="0.2">
      <c r="A4635" t="s">
        <v>5197</v>
      </c>
      <c r="B4635">
        <v>285</v>
      </c>
      <c r="C4635">
        <v>105</v>
      </c>
      <c r="D4635">
        <v>180</v>
      </c>
      <c r="E4635">
        <v>0</v>
      </c>
    </row>
    <row r="4636" spans="1:5" x14ac:dyDescent="0.2">
      <c r="A4636" t="s">
        <v>5215</v>
      </c>
      <c r="B4636">
        <v>47</v>
      </c>
      <c r="C4636">
        <v>17</v>
      </c>
      <c r="D4636">
        <v>30</v>
      </c>
      <c r="E4636">
        <v>0</v>
      </c>
    </row>
    <row r="4637" spans="1:5" x14ac:dyDescent="0.2">
      <c r="A4637" t="s">
        <v>5223</v>
      </c>
      <c r="B4637">
        <v>2</v>
      </c>
      <c r="C4637">
        <v>0</v>
      </c>
      <c r="D4637">
        <v>2</v>
      </c>
      <c r="E4637">
        <v>0</v>
      </c>
    </row>
    <row r="4638" spans="1:5" x14ac:dyDescent="0.2">
      <c r="A4638" t="s">
        <v>5059</v>
      </c>
      <c r="B4638">
        <v>20</v>
      </c>
      <c r="C4638">
        <v>5</v>
      </c>
      <c r="D4638">
        <v>15</v>
      </c>
      <c r="E4638">
        <v>0</v>
      </c>
    </row>
    <row r="4639" spans="1:5" x14ac:dyDescent="0.2">
      <c r="A4639" t="s">
        <v>5224</v>
      </c>
      <c r="B4639">
        <v>2</v>
      </c>
      <c r="C4639">
        <v>0</v>
      </c>
      <c r="D4639">
        <v>2</v>
      </c>
      <c r="E4639">
        <v>0</v>
      </c>
    </row>
    <row r="4640" spans="1:5" x14ac:dyDescent="0.2">
      <c r="A4640" t="s">
        <v>5078</v>
      </c>
      <c r="B4640">
        <v>349</v>
      </c>
      <c r="C4640">
        <v>155</v>
      </c>
      <c r="D4640">
        <v>194</v>
      </c>
      <c r="E4640">
        <v>0</v>
      </c>
    </row>
    <row r="4641" spans="1:5" x14ac:dyDescent="0.2">
      <c r="A4641" t="s">
        <v>5225</v>
      </c>
      <c r="B4641">
        <v>2</v>
      </c>
      <c r="C4641">
        <v>0</v>
      </c>
      <c r="D4641">
        <v>2</v>
      </c>
      <c r="E4641">
        <v>0</v>
      </c>
    </row>
    <row r="4642" spans="1:5" x14ac:dyDescent="0.2">
      <c r="A4642" t="s">
        <v>5226</v>
      </c>
      <c r="B4642">
        <v>2</v>
      </c>
      <c r="C4642">
        <v>0</v>
      </c>
      <c r="D4642">
        <v>2</v>
      </c>
      <c r="E4642">
        <v>0</v>
      </c>
    </row>
    <row r="4643" spans="1:5" x14ac:dyDescent="0.2">
      <c r="A4643" t="s">
        <v>5097</v>
      </c>
      <c r="B4643">
        <v>236</v>
      </c>
      <c r="C4643">
        <v>118</v>
      </c>
      <c r="D4643">
        <v>118</v>
      </c>
      <c r="E4643">
        <v>0</v>
      </c>
    </row>
    <row r="4644" spans="1:5" x14ac:dyDescent="0.2">
      <c r="A4644" t="s">
        <v>5115</v>
      </c>
      <c r="B4644">
        <v>272</v>
      </c>
      <c r="C4644">
        <v>129</v>
      </c>
      <c r="D4644">
        <v>143</v>
      </c>
      <c r="E4644">
        <v>0</v>
      </c>
    </row>
    <row r="4645" spans="1:5" x14ac:dyDescent="0.2">
      <c r="A4645" t="s">
        <v>5136</v>
      </c>
      <c r="B4645">
        <v>27</v>
      </c>
      <c r="C4645">
        <v>14</v>
      </c>
      <c r="D4645">
        <v>13</v>
      </c>
      <c r="E4645">
        <v>0</v>
      </c>
    </row>
    <row r="4646" spans="1:5" x14ac:dyDescent="0.2">
      <c r="A4646" t="s">
        <v>5155</v>
      </c>
      <c r="B4646">
        <v>55</v>
      </c>
      <c r="C4646">
        <v>13</v>
      </c>
      <c r="D4646">
        <v>42</v>
      </c>
      <c r="E4646">
        <v>0</v>
      </c>
    </row>
    <row r="4647" spans="1:5" x14ac:dyDescent="0.2">
      <c r="A4647" t="s">
        <v>5174</v>
      </c>
      <c r="B4647">
        <v>272</v>
      </c>
      <c r="C4647">
        <v>129</v>
      </c>
      <c r="D4647">
        <v>143</v>
      </c>
      <c r="E4647">
        <v>0</v>
      </c>
    </row>
    <row r="4648" spans="1:5" x14ac:dyDescent="0.2">
      <c r="A4648" t="s">
        <v>5196</v>
      </c>
      <c r="B4648">
        <v>81</v>
      </c>
      <c r="C4648">
        <v>27</v>
      </c>
      <c r="D4648">
        <v>54</v>
      </c>
      <c r="E4648">
        <v>0</v>
      </c>
    </row>
    <row r="4649" spans="1:5" x14ac:dyDescent="0.2">
      <c r="A4649" t="s">
        <v>5214</v>
      </c>
      <c r="B4649">
        <v>17</v>
      </c>
      <c r="C4649">
        <v>6</v>
      </c>
      <c r="D4649">
        <v>11</v>
      </c>
      <c r="E4649">
        <v>0</v>
      </c>
    </row>
    <row r="4650" spans="1:5" x14ac:dyDescent="0.2">
      <c r="A4650" t="s">
        <v>5080</v>
      </c>
      <c r="B4650">
        <v>50</v>
      </c>
      <c r="C4650">
        <v>26</v>
      </c>
      <c r="D4650">
        <v>24</v>
      </c>
      <c r="E4650">
        <v>0</v>
      </c>
    </row>
    <row r="4651" spans="1:5" x14ac:dyDescent="0.2">
      <c r="A4651" t="s">
        <v>5138</v>
      </c>
      <c r="B4651">
        <v>49</v>
      </c>
      <c r="C4651">
        <v>26</v>
      </c>
      <c r="D4651">
        <v>23</v>
      </c>
      <c r="E4651">
        <v>0</v>
      </c>
    </row>
    <row r="4652" spans="1:5" x14ac:dyDescent="0.2">
      <c r="A4652" t="s">
        <v>5157</v>
      </c>
      <c r="B4652">
        <v>3</v>
      </c>
      <c r="C4652">
        <v>1</v>
      </c>
      <c r="D4652">
        <v>2</v>
      </c>
      <c r="E4652">
        <v>0</v>
      </c>
    </row>
    <row r="4653" spans="1:5" x14ac:dyDescent="0.2">
      <c r="A4653" t="s">
        <v>5198</v>
      </c>
      <c r="B4653">
        <v>50</v>
      </c>
      <c r="C4653">
        <v>26</v>
      </c>
      <c r="D4653">
        <v>24</v>
      </c>
      <c r="E4653">
        <v>0</v>
      </c>
    </row>
    <row r="4654" spans="1:5" x14ac:dyDescent="0.2">
      <c r="A4654" t="s">
        <v>5061</v>
      </c>
      <c r="B4654">
        <v>72</v>
      </c>
      <c r="C4654">
        <v>32</v>
      </c>
      <c r="D4654">
        <v>40</v>
      </c>
      <c r="E4654">
        <v>0</v>
      </c>
    </row>
    <row r="4655" spans="1:5" x14ac:dyDescent="0.2">
      <c r="A4655" t="s">
        <v>5081</v>
      </c>
      <c r="B4655">
        <v>3438</v>
      </c>
      <c r="C4655">
        <v>1555</v>
      </c>
      <c r="D4655">
        <v>1883</v>
      </c>
      <c r="E4655">
        <v>0</v>
      </c>
    </row>
    <row r="4656" spans="1:5" x14ac:dyDescent="0.2">
      <c r="A4656" t="s">
        <v>5099</v>
      </c>
      <c r="B4656">
        <v>2581</v>
      </c>
      <c r="C4656">
        <v>1242</v>
      </c>
      <c r="D4656">
        <v>1339</v>
      </c>
      <c r="E4656">
        <v>0</v>
      </c>
    </row>
    <row r="4657" spans="1:5" x14ac:dyDescent="0.2">
      <c r="A4657" t="s">
        <v>5117</v>
      </c>
      <c r="B4657">
        <v>2791</v>
      </c>
      <c r="C4657">
        <v>1323</v>
      </c>
      <c r="D4657">
        <v>1468</v>
      </c>
      <c r="E4657">
        <v>0</v>
      </c>
    </row>
    <row r="4658" spans="1:5" x14ac:dyDescent="0.2">
      <c r="A4658" t="s">
        <v>5139</v>
      </c>
      <c r="B4658">
        <v>375</v>
      </c>
      <c r="C4658">
        <v>170</v>
      </c>
      <c r="D4658">
        <v>205</v>
      </c>
      <c r="E4658">
        <v>0</v>
      </c>
    </row>
    <row r="4659" spans="1:5" x14ac:dyDescent="0.2">
      <c r="A4659" t="s">
        <v>5158</v>
      </c>
      <c r="B4659">
        <v>365</v>
      </c>
      <c r="C4659">
        <v>97</v>
      </c>
      <c r="D4659">
        <v>268</v>
      </c>
      <c r="E4659">
        <v>0</v>
      </c>
    </row>
    <row r="4660" spans="1:5" x14ac:dyDescent="0.2">
      <c r="A4660" t="s">
        <v>5176</v>
      </c>
      <c r="B4660">
        <v>2791</v>
      </c>
      <c r="C4660">
        <v>1323</v>
      </c>
      <c r="D4660">
        <v>1468</v>
      </c>
      <c r="E4660">
        <v>0</v>
      </c>
    </row>
    <row r="4661" spans="1:5" x14ac:dyDescent="0.2">
      <c r="A4661" t="s">
        <v>5199</v>
      </c>
      <c r="B4661">
        <v>729</v>
      </c>
      <c r="C4661">
        <v>263</v>
      </c>
      <c r="D4661">
        <v>466</v>
      </c>
      <c r="E4661">
        <v>0</v>
      </c>
    </row>
    <row r="4662" spans="1:5" x14ac:dyDescent="0.2">
      <c r="A4662" t="s">
        <v>5216</v>
      </c>
      <c r="B4662">
        <v>149</v>
      </c>
      <c r="C4662">
        <v>54</v>
      </c>
      <c r="D4662">
        <v>95</v>
      </c>
      <c r="E4662">
        <v>0</v>
      </c>
    </row>
    <row r="4663" spans="1:5" x14ac:dyDescent="0.2">
      <c r="A4663" t="s">
        <v>5082</v>
      </c>
      <c r="B4663">
        <v>16</v>
      </c>
      <c r="C4663">
        <v>10</v>
      </c>
      <c r="D4663">
        <v>6</v>
      </c>
      <c r="E4663">
        <v>0</v>
      </c>
    </row>
    <row r="4664" spans="1:5" x14ac:dyDescent="0.2">
      <c r="A4664" t="s">
        <v>5100</v>
      </c>
      <c r="B4664">
        <v>10</v>
      </c>
      <c r="C4664">
        <v>5</v>
      </c>
      <c r="D4664">
        <v>5</v>
      </c>
      <c r="E4664">
        <v>0</v>
      </c>
    </row>
    <row r="4665" spans="1:5" x14ac:dyDescent="0.2">
      <c r="A4665" t="s">
        <v>5118</v>
      </c>
      <c r="B4665">
        <v>11</v>
      </c>
      <c r="C4665">
        <v>6</v>
      </c>
      <c r="D4665">
        <v>5</v>
      </c>
      <c r="E4665">
        <v>0</v>
      </c>
    </row>
    <row r="4666" spans="1:5" x14ac:dyDescent="0.2">
      <c r="A4666" t="s">
        <v>5159</v>
      </c>
      <c r="B4666">
        <v>5</v>
      </c>
      <c r="C4666">
        <v>4</v>
      </c>
      <c r="D4666">
        <v>1</v>
      </c>
      <c r="E4666">
        <v>0</v>
      </c>
    </row>
    <row r="4667" spans="1:5" x14ac:dyDescent="0.2">
      <c r="A4667" t="s">
        <v>5177</v>
      </c>
      <c r="B4667">
        <v>11</v>
      </c>
      <c r="C4667">
        <v>6</v>
      </c>
      <c r="D4667">
        <v>5</v>
      </c>
      <c r="E4667">
        <v>0</v>
      </c>
    </row>
    <row r="4668" spans="1:5" x14ac:dyDescent="0.2">
      <c r="A4668" t="s">
        <v>5200</v>
      </c>
      <c r="B4668">
        <v>5</v>
      </c>
      <c r="C4668">
        <v>4</v>
      </c>
      <c r="D4668">
        <v>1</v>
      </c>
      <c r="E4668">
        <v>0</v>
      </c>
    </row>
    <row r="4669" spans="1:5" x14ac:dyDescent="0.2">
      <c r="A4669" t="s">
        <v>5217</v>
      </c>
      <c r="B4669">
        <v>1</v>
      </c>
      <c r="C4669">
        <v>1</v>
      </c>
      <c r="D4669">
        <v>0</v>
      </c>
      <c r="E4669">
        <v>0</v>
      </c>
    </row>
    <row r="4670" spans="1:5" x14ac:dyDescent="0.2">
      <c r="A4670" t="s">
        <v>5062</v>
      </c>
      <c r="B4670">
        <v>9</v>
      </c>
      <c r="C4670">
        <v>5</v>
      </c>
      <c r="D4670">
        <v>4</v>
      </c>
      <c r="E4670">
        <v>0</v>
      </c>
    </row>
    <row r="4671" spans="1:5" x14ac:dyDescent="0.2">
      <c r="A4671" t="s">
        <v>5083</v>
      </c>
      <c r="B4671">
        <v>582</v>
      </c>
      <c r="C4671">
        <v>268</v>
      </c>
      <c r="D4671">
        <v>314</v>
      </c>
      <c r="E4671">
        <v>0</v>
      </c>
    </row>
    <row r="4672" spans="1:5" x14ac:dyDescent="0.2">
      <c r="A4672" t="s">
        <v>5101</v>
      </c>
      <c r="B4672">
        <v>459</v>
      </c>
      <c r="C4672">
        <v>220</v>
      </c>
      <c r="D4672">
        <v>239</v>
      </c>
      <c r="E4672">
        <v>0</v>
      </c>
    </row>
    <row r="4673" spans="1:5" x14ac:dyDescent="0.2">
      <c r="A4673" t="s">
        <v>5119</v>
      </c>
      <c r="B4673">
        <v>486</v>
      </c>
      <c r="C4673">
        <v>232</v>
      </c>
      <c r="D4673">
        <v>254</v>
      </c>
      <c r="E4673">
        <v>0</v>
      </c>
    </row>
    <row r="4674" spans="1:5" x14ac:dyDescent="0.2">
      <c r="A4674" t="s">
        <v>5140</v>
      </c>
      <c r="B4674">
        <v>52</v>
      </c>
      <c r="C4674">
        <v>26</v>
      </c>
      <c r="D4674">
        <v>26</v>
      </c>
      <c r="E4674">
        <v>0</v>
      </c>
    </row>
    <row r="4675" spans="1:5" x14ac:dyDescent="0.2">
      <c r="A4675" t="s">
        <v>5160</v>
      </c>
      <c r="B4675">
        <v>50</v>
      </c>
      <c r="C4675">
        <v>11</v>
      </c>
      <c r="D4675">
        <v>39</v>
      </c>
      <c r="E4675">
        <v>0</v>
      </c>
    </row>
    <row r="4676" spans="1:5" x14ac:dyDescent="0.2">
      <c r="A4676" t="s">
        <v>5178</v>
      </c>
      <c r="B4676">
        <v>486</v>
      </c>
      <c r="C4676">
        <v>232</v>
      </c>
      <c r="D4676">
        <v>254</v>
      </c>
      <c r="E4676">
        <v>0</v>
      </c>
    </row>
    <row r="4677" spans="1:5" x14ac:dyDescent="0.2">
      <c r="A4677" t="s">
        <v>5201</v>
      </c>
      <c r="B4677">
        <v>102</v>
      </c>
      <c r="C4677">
        <v>37</v>
      </c>
      <c r="D4677">
        <v>65</v>
      </c>
      <c r="E4677">
        <v>0</v>
      </c>
    </row>
    <row r="4678" spans="1:5" x14ac:dyDescent="0.2">
      <c r="A4678" t="s">
        <v>5218</v>
      </c>
      <c r="B4678">
        <v>18</v>
      </c>
      <c r="C4678">
        <v>7</v>
      </c>
      <c r="D4678">
        <v>11</v>
      </c>
      <c r="E4678">
        <v>0</v>
      </c>
    </row>
    <row r="4679" spans="1:5" x14ac:dyDescent="0.2">
      <c r="A4679" t="s">
        <v>5063</v>
      </c>
      <c r="B4679">
        <v>3</v>
      </c>
      <c r="C4679">
        <v>1</v>
      </c>
      <c r="D4679">
        <v>2</v>
      </c>
      <c r="E4679">
        <v>0</v>
      </c>
    </row>
    <row r="4680" spans="1:5" x14ac:dyDescent="0.2">
      <c r="A4680" t="s">
        <v>5084</v>
      </c>
      <c r="B4680">
        <v>347</v>
      </c>
      <c r="C4680">
        <v>144</v>
      </c>
      <c r="D4680">
        <v>203</v>
      </c>
      <c r="E4680">
        <v>0</v>
      </c>
    </row>
    <row r="4681" spans="1:5" x14ac:dyDescent="0.2">
      <c r="A4681" t="s">
        <v>5102</v>
      </c>
      <c r="B4681">
        <v>208</v>
      </c>
      <c r="C4681">
        <v>97</v>
      </c>
      <c r="D4681">
        <v>111</v>
      </c>
      <c r="E4681">
        <v>0</v>
      </c>
    </row>
    <row r="4682" spans="1:5" x14ac:dyDescent="0.2">
      <c r="A4682" t="s">
        <v>5120</v>
      </c>
      <c r="B4682">
        <v>231</v>
      </c>
      <c r="C4682">
        <v>105</v>
      </c>
      <c r="D4682">
        <v>126</v>
      </c>
      <c r="E4682">
        <v>0</v>
      </c>
    </row>
    <row r="4683" spans="1:5" x14ac:dyDescent="0.2">
      <c r="A4683" t="s">
        <v>5141</v>
      </c>
      <c r="B4683">
        <v>94</v>
      </c>
      <c r="C4683">
        <v>37</v>
      </c>
      <c r="D4683">
        <v>57</v>
      </c>
      <c r="E4683">
        <v>0</v>
      </c>
    </row>
    <row r="4684" spans="1:5" x14ac:dyDescent="0.2">
      <c r="A4684" t="s">
        <v>5161</v>
      </c>
      <c r="B4684">
        <v>34</v>
      </c>
      <c r="C4684">
        <v>6</v>
      </c>
      <c r="D4684">
        <v>28</v>
      </c>
      <c r="E4684">
        <v>0</v>
      </c>
    </row>
    <row r="4685" spans="1:5" x14ac:dyDescent="0.2">
      <c r="A4685" t="s">
        <v>5179</v>
      </c>
      <c r="B4685">
        <v>231</v>
      </c>
      <c r="C4685">
        <v>105</v>
      </c>
      <c r="D4685">
        <v>126</v>
      </c>
      <c r="E4685">
        <v>0</v>
      </c>
    </row>
    <row r="4686" spans="1:5" x14ac:dyDescent="0.2">
      <c r="A4686" t="s">
        <v>5202</v>
      </c>
      <c r="B4686">
        <v>123</v>
      </c>
      <c r="C4686">
        <v>42</v>
      </c>
      <c r="D4686">
        <v>81</v>
      </c>
      <c r="E4686">
        <v>0</v>
      </c>
    </row>
    <row r="4687" spans="1:5" x14ac:dyDescent="0.2">
      <c r="A4687" t="s">
        <v>5219</v>
      </c>
      <c r="B4687">
        <v>20</v>
      </c>
      <c r="C4687">
        <v>7</v>
      </c>
      <c r="D4687">
        <v>13</v>
      </c>
      <c r="E4687">
        <v>0</v>
      </c>
    </row>
    <row r="4688" spans="1:5" x14ac:dyDescent="0.2">
      <c r="A4688" t="s">
        <v>5064</v>
      </c>
      <c r="B4688">
        <v>1</v>
      </c>
      <c r="C4688">
        <v>1</v>
      </c>
      <c r="D4688">
        <v>0</v>
      </c>
      <c r="E4688">
        <v>0</v>
      </c>
    </row>
    <row r="4689" spans="1:5" x14ac:dyDescent="0.2">
      <c r="A4689" t="s">
        <v>5085</v>
      </c>
      <c r="B4689">
        <v>187</v>
      </c>
      <c r="C4689">
        <v>80</v>
      </c>
      <c r="D4689">
        <v>107</v>
      </c>
      <c r="E4689">
        <v>0</v>
      </c>
    </row>
    <row r="4690" spans="1:5" x14ac:dyDescent="0.2">
      <c r="A4690" t="s">
        <v>5103</v>
      </c>
      <c r="B4690">
        <v>141</v>
      </c>
      <c r="C4690">
        <v>63</v>
      </c>
      <c r="D4690">
        <v>78</v>
      </c>
      <c r="E4690">
        <v>0</v>
      </c>
    </row>
    <row r="4691" spans="1:5" x14ac:dyDescent="0.2">
      <c r="A4691" t="s">
        <v>5121</v>
      </c>
      <c r="B4691">
        <v>153</v>
      </c>
      <c r="C4691">
        <v>67</v>
      </c>
      <c r="D4691">
        <v>86</v>
      </c>
      <c r="E4691">
        <v>0</v>
      </c>
    </row>
    <row r="4692" spans="1:5" x14ac:dyDescent="0.2">
      <c r="A4692" t="s">
        <v>5142</v>
      </c>
      <c r="B4692">
        <v>20</v>
      </c>
      <c r="C4692">
        <v>9</v>
      </c>
      <c r="D4692">
        <v>11</v>
      </c>
      <c r="E4692">
        <v>0</v>
      </c>
    </row>
    <row r="4693" spans="1:5" x14ac:dyDescent="0.2">
      <c r="A4693" t="s">
        <v>5162</v>
      </c>
      <c r="B4693">
        <v>15</v>
      </c>
      <c r="C4693">
        <v>5</v>
      </c>
      <c r="D4693">
        <v>10</v>
      </c>
      <c r="E4693">
        <v>0</v>
      </c>
    </row>
    <row r="4694" spans="1:5" x14ac:dyDescent="0.2">
      <c r="A4694" t="s">
        <v>5180</v>
      </c>
      <c r="B4694">
        <v>153</v>
      </c>
      <c r="C4694">
        <v>67</v>
      </c>
      <c r="D4694">
        <v>86</v>
      </c>
      <c r="E4694">
        <v>0</v>
      </c>
    </row>
    <row r="4695" spans="1:5" x14ac:dyDescent="0.2">
      <c r="A4695" t="s">
        <v>5203</v>
      </c>
      <c r="B4695">
        <v>34</v>
      </c>
      <c r="C4695">
        <v>13</v>
      </c>
      <c r="D4695">
        <v>21</v>
      </c>
      <c r="E4695">
        <v>0</v>
      </c>
    </row>
    <row r="4696" spans="1:5" x14ac:dyDescent="0.2">
      <c r="A4696" t="s">
        <v>5220</v>
      </c>
      <c r="B4696">
        <v>11</v>
      </c>
      <c r="C4696">
        <v>3</v>
      </c>
      <c r="D4696">
        <v>8</v>
      </c>
      <c r="E4696">
        <v>0</v>
      </c>
    </row>
    <row r="4697" spans="1:5" x14ac:dyDescent="0.2">
      <c r="A4697" t="s">
        <v>5066</v>
      </c>
      <c r="B4697">
        <v>28</v>
      </c>
      <c r="C4697">
        <v>15</v>
      </c>
      <c r="D4697">
        <v>13</v>
      </c>
      <c r="E4697">
        <v>0</v>
      </c>
    </row>
    <row r="4698" spans="1:5" x14ac:dyDescent="0.2">
      <c r="A4698" t="s">
        <v>5087</v>
      </c>
      <c r="B4698">
        <v>1709</v>
      </c>
      <c r="C4698">
        <v>785</v>
      </c>
      <c r="D4698">
        <v>924</v>
      </c>
      <c r="E4698">
        <v>0</v>
      </c>
    </row>
    <row r="4699" spans="1:5" x14ac:dyDescent="0.2">
      <c r="A4699" t="s">
        <v>5105</v>
      </c>
      <c r="B4699">
        <v>1389</v>
      </c>
      <c r="C4699">
        <v>673</v>
      </c>
      <c r="D4699">
        <v>716</v>
      </c>
      <c r="E4699">
        <v>0</v>
      </c>
    </row>
    <row r="4700" spans="1:5" x14ac:dyDescent="0.2">
      <c r="A4700" t="s">
        <v>5123</v>
      </c>
      <c r="B4700">
        <v>1483</v>
      </c>
      <c r="C4700">
        <v>709</v>
      </c>
      <c r="D4700">
        <v>774</v>
      </c>
      <c r="E4700">
        <v>0</v>
      </c>
    </row>
    <row r="4701" spans="1:5" x14ac:dyDescent="0.2">
      <c r="A4701" t="s">
        <v>5143</v>
      </c>
      <c r="B4701">
        <v>144</v>
      </c>
      <c r="C4701">
        <v>62</v>
      </c>
      <c r="D4701">
        <v>82</v>
      </c>
      <c r="E4701">
        <v>0</v>
      </c>
    </row>
    <row r="4702" spans="1:5" x14ac:dyDescent="0.2">
      <c r="A4702" t="s">
        <v>5164</v>
      </c>
      <c r="B4702">
        <v>110</v>
      </c>
      <c r="C4702">
        <v>25</v>
      </c>
      <c r="D4702">
        <v>85</v>
      </c>
      <c r="E4702">
        <v>0</v>
      </c>
    </row>
    <row r="4703" spans="1:5" x14ac:dyDescent="0.2">
      <c r="A4703" t="s">
        <v>5182</v>
      </c>
      <c r="B4703">
        <v>1483</v>
      </c>
      <c r="C4703">
        <v>709</v>
      </c>
      <c r="D4703">
        <v>774</v>
      </c>
      <c r="E4703">
        <v>0</v>
      </c>
    </row>
    <row r="4704" spans="1:5" x14ac:dyDescent="0.2">
      <c r="A4704" t="s">
        <v>5205</v>
      </c>
      <c r="B4704">
        <v>252</v>
      </c>
      <c r="C4704">
        <v>86</v>
      </c>
      <c r="D4704">
        <v>166</v>
      </c>
      <c r="E4704">
        <v>0</v>
      </c>
    </row>
    <row r="4705" spans="1:5" x14ac:dyDescent="0.2">
      <c r="A4705" t="s">
        <v>5221</v>
      </c>
      <c r="B4705">
        <v>75</v>
      </c>
      <c r="C4705">
        <v>26</v>
      </c>
      <c r="D4705">
        <v>49</v>
      </c>
      <c r="E4705">
        <v>0</v>
      </c>
    </row>
    <row r="4706" spans="1:5" x14ac:dyDescent="0.2">
      <c r="A4706" t="s">
        <v>5065</v>
      </c>
      <c r="B4706">
        <v>2</v>
      </c>
      <c r="C4706">
        <v>0</v>
      </c>
      <c r="D4706">
        <v>2</v>
      </c>
      <c r="E4706">
        <v>0</v>
      </c>
    </row>
    <row r="4707" spans="1:5" x14ac:dyDescent="0.2">
      <c r="A4707" t="s">
        <v>5086</v>
      </c>
      <c r="B4707">
        <v>15</v>
      </c>
      <c r="C4707">
        <v>10</v>
      </c>
      <c r="D4707">
        <v>5</v>
      </c>
      <c r="E4707">
        <v>0</v>
      </c>
    </row>
    <row r="4708" spans="1:5" x14ac:dyDescent="0.2">
      <c r="A4708" t="s">
        <v>5104</v>
      </c>
      <c r="B4708">
        <v>2</v>
      </c>
      <c r="C4708">
        <v>2</v>
      </c>
      <c r="D4708">
        <v>0</v>
      </c>
      <c r="E4708">
        <v>0</v>
      </c>
    </row>
    <row r="4709" spans="1:5" x14ac:dyDescent="0.2">
      <c r="A4709" t="s">
        <v>5122</v>
      </c>
      <c r="B4709">
        <v>4</v>
      </c>
      <c r="C4709">
        <v>2</v>
      </c>
      <c r="D4709">
        <v>2</v>
      </c>
      <c r="E4709">
        <v>0</v>
      </c>
    </row>
    <row r="4710" spans="1:5" x14ac:dyDescent="0.2">
      <c r="A4710" t="s">
        <v>5163</v>
      </c>
      <c r="B4710">
        <v>11</v>
      </c>
      <c r="C4710">
        <v>8</v>
      </c>
      <c r="D4710">
        <v>3</v>
      </c>
      <c r="E4710">
        <v>0</v>
      </c>
    </row>
    <row r="4711" spans="1:5" x14ac:dyDescent="0.2">
      <c r="A4711" t="s">
        <v>5181</v>
      </c>
      <c r="B4711">
        <v>4</v>
      </c>
      <c r="C4711">
        <v>2</v>
      </c>
      <c r="D4711">
        <v>2</v>
      </c>
      <c r="E4711">
        <v>0</v>
      </c>
    </row>
    <row r="4712" spans="1:5" x14ac:dyDescent="0.2">
      <c r="A4712" t="s">
        <v>5204</v>
      </c>
      <c r="B4712">
        <v>11</v>
      </c>
      <c r="C4712">
        <v>8</v>
      </c>
      <c r="D4712">
        <v>3</v>
      </c>
      <c r="E4712">
        <v>0</v>
      </c>
    </row>
    <row r="4713" spans="1:5" x14ac:dyDescent="0.2">
      <c r="A4713" t="s">
        <v>5088</v>
      </c>
      <c r="B4713">
        <v>82</v>
      </c>
      <c r="C4713">
        <v>45</v>
      </c>
      <c r="D4713">
        <v>37</v>
      </c>
      <c r="E4713">
        <v>0</v>
      </c>
    </row>
    <row r="4714" spans="1:5" x14ac:dyDescent="0.2">
      <c r="A4714" t="s">
        <v>5106</v>
      </c>
      <c r="B4714">
        <v>65</v>
      </c>
      <c r="C4714">
        <v>39</v>
      </c>
      <c r="D4714">
        <v>26</v>
      </c>
      <c r="E4714">
        <v>0</v>
      </c>
    </row>
    <row r="4715" spans="1:5" x14ac:dyDescent="0.2">
      <c r="A4715" t="s">
        <v>5124</v>
      </c>
      <c r="B4715">
        <v>73</v>
      </c>
      <c r="C4715">
        <v>41</v>
      </c>
      <c r="D4715">
        <v>32</v>
      </c>
      <c r="E4715">
        <v>0</v>
      </c>
    </row>
    <row r="4716" spans="1:5" x14ac:dyDescent="0.2">
      <c r="A4716" t="s">
        <v>5144</v>
      </c>
      <c r="B4716">
        <v>3</v>
      </c>
      <c r="C4716">
        <v>3</v>
      </c>
      <c r="D4716">
        <v>0</v>
      </c>
      <c r="E4716">
        <v>0</v>
      </c>
    </row>
    <row r="4717" spans="1:5" x14ac:dyDescent="0.2">
      <c r="A4717" t="s">
        <v>5165</v>
      </c>
      <c r="B4717">
        <v>7</v>
      </c>
      <c r="C4717">
        <v>1</v>
      </c>
      <c r="D4717">
        <v>6</v>
      </c>
      <c r="E4717">
        <v>0</v>
      </c>
    </row>
    <row r="4718" spans="1:5" x14ac:dyDescent="0.2">
      <c r="A4718" t="s">
        <v>5183</v>
      </c>
      <c r="B4718">
        <v>73</v>
      </c>
      <c r="C4718">
        <v>41</v>
      </c>
      <c r="D4718">
        <v>32</v>
      </c>
      <c r="E4718">
        <v>0</v>
      </c>
    </row>
    <row r="4719" spans="1:5" x14ac:dyDescent="0.2">
      <c r="A4719" t="s">
        <v>5206</v>
      </c>
      <c r="B4719">
        <v>10</v>
      </c>
      <c r="C4719">
        <v>4</v>
      </c>
      <c r="D4719">
        <v>6</v>
      </c>
      <c r="E4719">
        <v>0</v>
      </c>
    </row>
    <row r="4720" spans="1:5" x14ac:dyDescent="0.2">
      <c r="A4720" t="s">
        <v>5222</v>
      </c>
      <c r="B4720">
        <v>8</v>
      </c>
      <c r="C4720">
        <v>2</v>
      </c>
      <c r="D4720">
        <v>6</v>
      </c>
      <c r="E4720">
        <v>0</v>
      </c>
    </row>
    <row r="4721" spans="1:5" x14ac:dyDescent="0.2">
      <c r="A4721" t="s">
        <v>5089</v>
      </c>
      <c r="B4721">
        <v>15</v>
      </c>
      <c r="C4721">
        <v>8</v>
      </c>
      <c r="D4721">
        <v>7</v>
      </c>
      <c r="E4721">
        <v>0</v>
      </c>
    </row>
    <row r="4722" spans="1:5" x14ac:dyDescent="0.2">
      <c r="A4722" t="s">
        <v>5107</v>
      </c>
      <c r="B4722">
        <v>6</v>
      </c>
      <c r="C4722">
        <v>4</v>
      </c>
      <c r="D4722">
        <v>2</v>
      </c>
      <c r="E4722">
        <v>0</v>
      </c>
    </row>
    <row r="4723" spans="1:5" x14ac:dyDescent="0.2">
      <c r="A4723" t="s">
        <v>5125</v>
      </c>
      <c r="B4723">
        <v>6</v>
      </c>
      <c r="C4723">
        <v>4</v>
      </c>
      <c r="D4723">
        <v>2</v>
      </c>
      <c r="E4723">
        <v>0</v>
      </c>
    </row>
    <row r="4724" spans="1:5" x14ac:dyDescent="0.2">
      <c r="A4724" t="s">
        <v>5145</v>
      </c>
      <c r="B4724">
        <v>1</v>
      </c>
      <c r="C4724">
        <v>1</v>
      </c>
      <c r="D4724">
        <v>0</v>
      </c>
      <c r="E4724">
        <v>0</v>
      </c>
    </row>
    <row r="4725" spans="1:5" x14ac:dyDescent="0.2">
      <c r="A4725" t="s">
        <v>5166</v>
      </c>
      <c r="B4725">
        <v>9</v>
      </c>
      <c r="C4725">
        <v>4</v>
      </c>
      <c r="D4725">
        <v>5</v>
      </c>
      <c r="E4725">
        <v>0</v>
      </c>
    </row>
    <row r="4726" spans="1:5" x14ac:dyDescent="0.2">
      <c r="A4726" t="s">
        <v>5184</v>
      </c>
      <c r="B4726">
        <v>6</v>
      </c>
      <c r="C4726">
        <v>4</v>
      </c>
      <c r="D4726">
        <v>2</v>
      </c>
      <c r="E4726">
        <v>0</v>
      </c>
    </row>
    <row r="4727" spans="1:5" x14ac:dyDescent="0.2">
      <c r="A4727" t="s">
        <v>5207</v>
      </c>
      <c r="B4727">
        <v>9</v>
      </c>
      <c r="C4727">
        <v>4</v>
      </c>
      <c r="D4727">
        <v>5</v>
      </c>
      <c r="E4727">
        <v>0</v>
      </c>
    </row>
  </sheetData>
  <phoneticPr fontId="0"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AD265"/>
  <sheetViews>
    <sheetView topLeftCell="A160" zoomScaleNormal="100" workbookViewId="0">
      <selection activeCell="B220" sqref="B220"/>
    </sheetView>
  </sheetViews>
  <sheetFormatPr defaultRowHeight="10.199999999999999" x14ac:dyDescent="0.2"/>
  <cols>
    <col min="4" max="4" width="9.28515625" style="203"/>
  </cols>
  <sheetData>
    <row r="1" spans="1:30" x14ac:dyDescent="0.2">
      <c r="A1" s="7" t="s">
        <v>3920</v>
      </c>
      <c r="B1" s="39" t="s">
        <v>3916</v>
      </c>
      <c r="C1" s="39" t="s">
        <v>3917</v>
      </c>
      <c r="D1" s="201" t="s">
        <v>3919</v>
      </c>
      <c r="E1" s="39" t="s">
        <v>3918</v>
      </c>
      <c r="F1" s="38" t="s">
        <v>592</v>
      </c>
      <c r="G1" s="38" t="s">
        <v>593</v>
      </c>
      <c r="H1" s="38" t="s">
        <v>594</v>
      </c>
      <c r="I1" s="38" t="s">
        <v>595</v>
      </c>
      <c r="J1" s="38" t="s">
        <v>596</v>
      </c>
      <c r="K1" s="38" t="s">
        <v>597</v>
      </c>
      <c r="L1" s="38" t="s">
        <v>599</v>
      </c>
      <c r="M1" s="38" t="s">
        <v>1941</v>
      </c>
      <c r="N1" s="38" t="s">
        <v>1943</v>
      </c>
      <c r="O1" s="38" t="s">
        <v>2304</v>
      </c>
      <c r="P1" s="38" t="s">
        <v>2482</v>
      </c>
      <c r="Q1" s="39" t="s">
        <v>2647</v>
      </c>
      <c r="R1" s="39" t="s">
        <v>2650</v>
      </c>
      <c r="S1" s="39" t="s">
        <v>2984</v>
      </c>
      <c r="T1" s="39" t="s">
        <v>2989</v>
      </c>
      <c r="U1" s="39" t="s">
        <v>2991</v>
      </c>
      <c r="V1" s="39" t="s">
        <v>3492</v>
      </c>
      <c r="W1" s="39" t="s">
        <v>3494</v>
      </c>
      <c r="X1" s="39" t="s">
        <v>3921</v>
      </c>
      <c r="Y1" s="39" t="s">
        <v>4144</v>
      </c>
      <c r="Z1" t="s">
        <v>4336</v>
      </c>
      <c r="AA1" t="s">
        <v>4505</v>
      </c>
      <c r="AB1" t="s">
        <v>4677</v>
      </c>
      <c r="AC1" t="s">
        <v>4875</v>
      </c>
      <c r="AD1" t="s">
        <v>5053</v>
      </c>
    </row>
    <row r="2" spans="1:30" ht="12.6" x14ac:dyDescent="0.2">
      <c r="A2">
        <v>1</v>
      </c>
      <c r="B2" s="3" t="s">
        <v>570</v>
      </c>
      <c r="C2" s="41" t="s">
        <v>510</v>
      </c>
      <c r="D2" s="202">
        <v>1</v>
      </c>
      <c r="E2" s="41" t="s">
        <v>3708</v>
      </c>
      <c r="F2" s="40">
        <v>3396</v>
      </c>
      <c r="G2" s="40">
        <v>3407</v>
      </c>
      <c r="H2" s="40">
        <v>3466</v>
      </c>
      <c r="I2" s="40">
        <v>3543</v>
      </c>
      <c r="J2" s="40">
        <v>3454</v>
      </c>
      <c r="K2" s="40">
        <v>3519</v>
      </c>
      <c r="L2" s="40">
        <v>3602</v>
      </c>
      <c r="M2" s="40">
        <v>3537</v>
      </c>
      <c r="N2" s="40">
        <v>3604</v>
      </c>
      <c r="O2" s="40">
        <v>3583</v>
      </c>
      <c r="P2" s="40">
        <v>3610</v>
      </c>
      <c r="Q2" s="40">
        <v>3588</v>
      </c>
      <c r="R2" s="40">
        <v>3670</v>
      </c>
      <c r="S2" s="40">
        <v>3613</v>
      </c>
      <c r="T2" s="40">
        <v>3647</v>
      </c>
      <c r="U2" s="40">
        <v>3603</v>
      </c>
      <c r="V2" s="40">
        <v>3685</v>
      </c>
      <c r="W2" s="40">
        <v>3674</v>
      </c>
      <c r="X2">
        <v>3735</v>
      </c>
      <c r="Y2" s="40">
        <v>3700</v>
      </c>
      <c r="Z2">
        <v>3727</v>
      </c>
      <c r="AA2">
        <v>3703</v>
      </c>
      <c r="AB2">
        <v>3600</v>
      </c>
      <c r="AC2">
        <v>3519</v>
      </c>
      <c r="AD2">
        <v>3438</v>
      </c>
    </row>
    <row r="3" spans="1:30" ht="12.6" x14ac:dyDescent="0.2">
      <c r="A3">
        <v>1</v>
      </c>
      <c r="B3" s="3" t="s">
        <v>570</v>
      </c>
      <c r="C3" s="41" t="s">
        <v>542</v>
      </c>
      <c r="D3" s="202">
        <v>2</v>
      </c>
      <c r="E3" s="41" t="s">
        <v>3716</v>
      </c>
      <c r="F3" s="40">
        <v>2968</v>
      </c>
      <c r="G3" s="40">
        <v>2940</v>
      </c>
      <c r="H3" s="40">
        <v>3048</v>
      </c>
      <c r="I3" s="40">
        <v>3115</v>
      </c>
      <c r="J3" s="40">
        <v>3060</v>
      </c>
      <c r="K3" s="40">
        <v>3144</v>
      </c>
      <c r="L3" s="40">
        <v>3227</v>
      </c>
      <c r="M3" s="40">
        <v>2794</v>
      </c>
      <c r="N3" s="40">
        <v>2870</v>
      </c>
      <c r="O3" s="40">
        <v>2871</v>
      </c>
      <c r="P3" s="40">
        <v>2910</v>
      </c>
      <c r="Q3" s="40">
        <v>2890</v>
      </c>
      <c r="R3" s="40">
        <v>2972</v>
      </c>
      <c r="S3" s="40">
        <v>2933</v>
      </c>
      <c r="T3" s="40">
        <v>3004</v>
      </c>
      <c r="U3" s="40">
        <v>2978</v>
      </c>
      <c r="V3" s="40">
        <v>3052</v>
      </c>
      <c r="W3" s="40">
        <v>3029</v>
      </c>
      <c r="X3">
        <v>3088</v>
      </c>
      <c r="Y3" s="40">
        <v>3038</v>
      </c>
      <c r="Z3">
        <v>3081</v>
      </c>
      <c r="AA3">
        <v>3039</v>
      </c>
      <c r="AB3">
        <v>2945</v>
      </c>
      <c r="AC3">
        <v>2883</v>
      </c>
      <c r="AD3">
        <v>2791</v>
      </c>
    </row>
    <row r="4" spans="1:30" ht="12.6" x14ac:dyDescent="0.2">
      <c r="A4">
        <v>1</v>
      </c>
      <c r="B4" s="3" t="s">
        <v>570</v>
      </c>
      <c r="C4" s="41" t="s">
        <v>1634</v>
      </c>
      <c r="D4" s="202">
        <v>3</v>
      </c>
      <c r="E4" s="41" t="s">
        <v>3711</v>
      </c>
      <c r="F4" s="40">
        <v>2594</v>
      </c>
      <c r="G4" s="40">
        <v>2581</v>
      </c>
      <c r="H4" s="40">
        <v>2674</v>
      </c>
      <c r="I4" s="40">
        <v>2728</v>
      </c>
      <c r="J4" s="40">
        <v>2679</v>
      </c>
      <c r="K4" s="40">
        <v>2736</v>
      </c>
      <c r="L4" s="40">
        <v>2818</v>
      </c>
      <c r="M4" s="40">
        <v>2794</v>
      </c>
      <c r="N4" s="40">
        <v>2870</v>
      </c>
      <c r="O4" s="40">
        <v>2871</v>
      </c>
      <c r="P4" s="40">
        <v>2910</v>
      </c>
      <c r="Q4" s="40">
        <v>2890</v>
      </c>
      <c r="R4" s="40">
        <v>2972</v>
      </c>
      <c r="S4" s="40">
        <v>2933</v>
      </c>
      <c r="T4" s="40">
        <v>3004</v>
      </c>
      <c r="U4" s="40">
        <v>2978</v>
      </c>
      <c r="V4" s="40">
        <v>3052</v>
      </c>
      <c r="W4" s="40">
        <v>3029</v>
      </c>
      <c r="X4">
        <v>3088</v>
      </c>
      <c r="Y4" s="40">
        <v>3038</v>
      </c>
      <c r="Z4">
        <v>3081</v>
      </c>
      <c r="AA4">
        <v>3039</v>
      </c>
      <c r="AB4">
        <v>2945</v>
      </c>
      <c r="AC4">
        <v>2883</v>
      </c>
      <c r="AD4">
        <v>2791</v>
      </c>
    </row>
    <row r="5" spans="1:30" ht="12.6" x14ac:dyDescent="0.2">
      <c r="A5">
        <v>1</v>
      </c>
      <c r="B5" s="3" t="s">
        <v>570</v>
      </c>
      <c r="C5" s="41" t="s">
        <v>1635</v>
      </c>
      <c r="D5" s="202">
        <v>4</v>
      </c>
      <c r="E5" s="41" t="s">
        <v>3710</v>
      </c>
      <c r="F5" s="40">
        <v>2365</v>
      </c>
      <c r="G5" s="40">
        <v>2354</v>
      </c>
      <c r="H5" s="40">
        <v>2437</v>
      </c>
      <c r="I5" s="40">
        <v>2486</v>
      </c>
      <c r="J5" s="40">
        <v>2456</v>
      </c>
      <c r="K5" s="40">
        <v>2520</v>
      </c>
      <c r="L5" s="40">
        <v>2589</v>
      </c>
      <c r="M5" s="40">
        <v>2564</v>
      </c>
      <c r="N5" s="40">
        <v>2661</v>
      </c>
      <c r="O5" s="40">
        <v>2663</v>
      </c>
      <c r="P5" s="40">
        <v>2695</v>
      </c>
      <c r="Q5" s="40">
        <v>2661</v>
      </c>
      <c r="R5" s="40">
        <v>2729</v>
      </c>
      <c r="S5" s="40">
        <v>2691</v>
      </c>
      <c r="T5" s="40">
        <v>2756</v>
      </c>
      <c r="U5" s="40">
        <v>2736</v>
      </c>
      <c r="V5" s="40">
        <v>2824</v>
      </c>
      <c r="W5" s="40">
        <v>2801</v>
      </c>
      <c r="X5">
        <v>2876</v>
      </c>
      <c r="Y5" s="40">
        <v>2834</v>
      </c>
      <c r="Z5">
        <v>2879</v>
      </c>
      <c r="AA5">
        <v>2835</v>
      </c>
      <c r="AB5">
        <v>2747</v>
      </c>
      <c r="AC5">
        <v>2668</v>
      </c>
      <c r="AD5">
        <v>2581</v>
      </c>
    </row>
    <row r="6" spans="1:30" ht="12.6" x14ac:dyDescent="0.2">
      <c r="A6">
        <v>1</v>
      </c>
      <c r="B6" s="3" t="s">
        <v>570</v>
      </c>
      <c r="C6" s="41" t="s">
        <v>1636</v>
      </c>
      <c r="D6" s="202">
        <v>5</v>
      </c>
      <c r="E6" s="41" t="s">
        <v>3707</v>
      </c>
      <c r="F6" s="40">
        <v>58</v>
      </c>
      <c r="G6" s="40">
        <v>62</v>
      </c>
      <c r="H6" s="40">
        <v>57</v>
      </c>
      <c r="I6" s="40">
        <v>60</v>
      </c>
      <c r="J6" s="40">
        <v>59</v>
      </c>
      <c r="K6" s="40">
        <v>57</v>
      </c>
      <c r="L6" s="40">
        <v>56</v>
      </c>
      <c r="M6" s="40">
        <v>54</v>
      </c>
      <c r="N6" s="40">
        <v>62</v>
      </c>
      <c r="O6" s="40">
        <v>68</v>
      </c>
      <c r="P6" s="40">
        <v>63</v>
      </c>
      <c r="Q6" s="40">
        <v>74</v>
      </c>
      <c r="R6" s="40">
        <v>86</v>
      </c>
      <c r="S6" s="40">
        <v>79</v>
      </c>
      <c r="T6" s="40">
        <v>83</v>
      </c>
      <c r="U6" s="40">
        <v>79</v>
      </c>
      <c r="V6" s="40">
        <v>74</v>
      </c>
      <c r="W6" s="40">
        <v>72</v>
      </c>
      <c r="X6">
        <v>66</v>
      </c>
      <c r="Y6" s="40">
        <v>63</v>
      </c>
      <c r="Z6">
        <v>62</v>
      </c>
      <c r="AA6">
        <v>68</v>
      </c>
      <c r="AB6">
        <v>67</v>
      </c>
      <c r="AC6">
        <v>82</v>
      </c>
      <c r="AD6">
        <v>72</v>
      </c>
    </row>
    <row r="7" spans="1:30" ht="12.6" x14ac:dyDescent="0.2">
      <c r="A7">
        <v>1</v>
      </c>
      <c r="B7" s="3" t="s">
        <v>570</v>
      </c>
      <c r="C7" s="41" t="s">
        <v>1637</v>
      </c>
      <c r="D7" s="202">
        <v>6</v>
      </c>
      <c r="E7" s="41" t="s">
        <v>3717</v>
      </c>
      <c r="F7" s="40">
        <v>185</v>
      </c>
      <c r="G7" s="40">
        <v>185</v>
      </c>
      <c r="H7" s="40">
        <v>200</v>
      </c>
      <c r="I7" s="40">
        <v>198</v>
      </c>
      <c r="J7" s="40">
        <v>179</v>
      </c>
      <c r="K7" s="40">
        <v>176</v>
      </c>
      <c r="L7" s="40">
        <v>191</v>
      </c>
      <c r="M7" s="40">
        <v>190</v>
      </c>
      <c r="N7" s="40">
        <v>166</v>
      </c>
      <c r="O7" s="40">
        <v>162</v>
      </c>
      <c r="P7" s="40">
        <v>171</v>
      </c>
      <c r="Q7" s="40">
        <v>170</v>
      </c>
      <c r="R7" s="40">
        <v>175</v>
      </c>
      <c r="S7" s="40">
        <v>174</v>
      </c>
      <c r="T7" s="40">
        <v>181</v>
      </c>
      <c r="U7" s="40">
        <v>178</v>
      </c>
      <c r="V7" s="40">
        <v>167</v>
      </c>
      <c r="W7" s="40">
        <v>167</v>
      </c>
      <c r="X7">
        <v>155</v>
      </c>
      <c r="Y7" s="40">
        <v>152</v>
      </c>
      <c r="Z7">
        <v>151</v>
      </c>
      <c r="AA7">
        <v>151</v>
      </c>
      <c r="AB7">
        <v>143</v>
      </c>
      <c r="AC7">
        <v>143</v>
      </c>
      <c r="AD7">
        <v>149</v>
      </c>
    </row>
    <row r="8" spans="1:30" ht="12.6" x14ac:dyDescent="0.2">
      <c r="A8">
        <v>1</v>
      </c>
      <c r="B8" s="3" t="s">
        <v>570</v>
      </c>
      <c r="C8" s="38" t="s">
        <v>1638</v>
      </c>
      <c r="D8" s="202">
        <v>7</v>
      </c>
      <c r="E8" s="41" t="s">
        <v>3714</v>
      </c>
      <c r="F8" s="40">
        <v>408</v>
      </c>
      <c r="G8" s="40">
        <v>388</v>
      </c>
      <c r="H8" s="40">
        <v>407</v>
      </c>
      <c r="I8" s="40">
        <v>426</v>
      </c>
      <c r="J8" s="40">
        <v>423</v>
      </c>
      <c r="K8" s="40">
        <v>444</v>
      </c>
      <c r="L8" s="40">
        <v>439</v>
      </c>
      <c r="M8" s="40">
        <v>0</v>
      </c>
      <c r="N8" s="40">
        <v>0</v>
      </c>
      <c r="O8" s="40">
        <v>0</v>
      </c>
      <c r="P8" s="40">
        <v>0</v>
      </c>
      <c r="Q8" s="40">
        <v>0</v>
      </c>
      <c r="R8" s="40">
        <v>0</v>
      </c>
      <c r="S8" s="40">
        <v>0</v>
      </c>
      <c r="T8" s="40">
        <v>0</v>
      </c>
      <c r="U8" s="40">
        <v>0</v>
      </c>
      <c r="V8" s="40">
        <v>0</v>
      </c>
      <c r="W8" s="40">
        <v>0</v>
      </c>
      <c r="X8">
        <v>0</v>
      </c>
      <c r="Y8" s="40">
        <v>0</v>
      </c>
      <c r="Z8">
        <v>0</v>
      </c>
      <c r="AA8">
        <v>0</v>
      </c>
      <c r="AB8">
        <v>0</v>
      </c>
      <c r="AC8">
        <v>0</v>
      </c>
      <c r="AD8">
        <v>0</v>
      </c>
    </row>
    <row r="9" spans="1:30" ht="12.6" x14ac:dyDescent="0.2">
      <c r="A9">
        <v>1</v>
      </c>
      <c r="B9" s="3" t="s">
        <v>570</v>
      </c>
      <c r="C9" s="38" t="s">
        <v>1640</v>
      </c>
      <c r="D9" s="202">
        <v>8</v>
      </c>
      <c r="E9" s="41" t="s">
        <v>3709</v>
      </c>
      <c r="F9" s="40">
        <v>452</v>
      </c>
      <c r="G9" s="40">
        <v>478</v>
      </c>
      <c r="H9" s="40">
        <v>489</v>
      </c>
      <c r="I9" s="40">
        <v>482</v>
      </c>
      <c r="J9" s="40">
        <v>466</v>
      </c>
      <c r="K9" s="40">
        <v>463</v>
      </c>
      <c r="L9" s="40">
        <v>451</v>
      </c>
      <c r="M9" s="40">
        <v>0</v>
      </c>
      <c r="N9" s="40">
        <v>0</v>
      </c>
      <c r="O9" s="40">
        <v>0</v>
      </c>
      <c r="P9" s="40">
        <v>0</v>
      </c>
      <c r="Q9" s="40">
        <v>0</v>
      </c>
      <c r="R9" s="40">
        <v>0</v>
      </c>
      <c r="S9" s="40">
        <v>0</v>
      </c>
      <c r="T9" s="40">
        <v>0</v>
      </c>
      <c r="U9" s="40">
        <v>0</v>
      </c>
      <c r="V9" s="40">
        <v>0</v>
      </c>
      <c r="W9" s="40">
        <v>0</v>
      </c>
      <c r="X9">
        <v>0</v>
      </c>
      <c r="Y9" s="40">
        <v>0</v>
      </c>
      <c r="Z9">
        <v>0</v>
      </c>
      <c r="AA9">
        <v>0</v>
      </c>
      <c r="AB9">
        <v>0</v>
      </c>
      <c r="AC9">
        <v>0</v>
      </c>
      <c r="AD9">
        <v>0</v>
      </c>
    </row>
    <row r="10" spans="1:30" ht="12.6" x14ac:dyDescent="0.2">
      <c r="A10">
        <v>1</v>
      </c>
      <c r="B10" s="3" t="s">
        <v>570</v>
      </c>
      <c r="C10" s="41" t="s">
        <v>1639</v>
      </c>
      <c r="D10" s="202">
        <v>9</v>
      </c>
      <c r="E10" s="41" t="s">
        <v>3712</v>
      </c>
      <c r="F10" s="40">
        <v>427</v>
      </c>
      <c r="G10" s="40">
        <v>415</v>
      </c>
      <c r="H10" s="40">
        <v>415</v>
      </c>
      <c r="I10" s="40">
        <v>422</v>
      </c>
      <c r="J10" s="40">
        <v>421</v>
      </c>
      <c r="K10" s="40">
        <v>427</v>
      </c>
      <c r="L10" s="40">
        <v>426</v>
      </c>
      <c r="M10" s="40">
        <v>403</v>
      </c>
      <c r="N10" s="40">
        <v>397</v>
      </c>
      <c r="O10" s="40">
        <v>389</v>
      </c>
      <c r="P10" s="40">
        <v>383</v>
      </c>
      <c r="Q10" s="40">
        <v>403</v>
      </c>
      <c r="R10" s="40">
        <v>401</v>
      </c>
      <c r="S10" s="40">
        <v>382</v>
      </c>
      <c r="T10" s="40">
        <v>347</v>
      </c>
      <c r="U10" s="40">
        <v>375</v>
      </c>
      <c r="V10" s="40">
        <v>376</v>
      </c>
      <c r="W10" s="40">
        <v>377</v>
      </c>
      <c r="X10">
        <v>370</v>
      </c>
      <c r="Y10" s="40">
        <v>375</v>
      </c>
      <c r="Z10">
        <v>382</v>
      </c>
      <c r="AA10">
        <v>385</v>
      </c>
      <c r="AB10">
        <v>393</v>
      </c>
      <c r="AC10">
        <v>381</v>
      </c>
      <c r="AD10">
        <v>375</v>
      </c>
    </row>
    <row r="11" spans="1:30" ht="12.6" x14ac:dyDescent="0.2">
      <c r="A11">
        <v>1</v>
      </c>
      <c r="B11" s="3" t="s">
        <v>570</v>
      </c>
      <c r="C11" s="41" t="s">
        <v>523</v>
      </c>
      <c r="D11" s="202">
        <v>10</v>
      </c>
      <c r="E11" s="41" t="s">
        <v>3715</v>
      </c>
      <c r="F11" s="40">
        <v>541</v>
      </c>
      <c r="G11" s="40">
        <v>558</v>
      </c>
      <c r="H11" s="40">
        <v>545</v>
      </c>
      <c r="I11" s="40">
        <v>572</v>
      </c>
      <c r="J11" s="40">
        <v>532</v>
      </c>
      <c r="K11" s="40">
        <v>550</v>
      </c>
      <c r="L11" s="40">
        <v>535</v>
      </c>
      <c r="M11" s="40">
        <v>460</v>
      </c>
      <c r="N11" s="40">
        <v>0</v>
      </c>
      <c r="O11" s="40">
        <v>0</v>
      </c>
      <c r="P11" s="40">
        <v>0</v>
      </c>
      <c r="Q11" s="40">
        <v>0</v>
      </c>
      <c r="R11" s="40">
        <v>0</v>
      </c>
      <c r="S11" s="40">
        <v>0</v>
      </c>
      <c r="T11" s="40">
        <v>0</v>
      </c>
      <c r="U11" s="40">
        <v>0</v>
      </c>
      <c r="V11" s="40">
        <v>0</v>
      </c>
      <c r="W11" s="40">
        <v>0</v>
      </c>
      <c r="X11">
        <v>0</v>
      </c>
      <c r="Y11" s="40">
        <v>0</v>
      </c>
      <c r="Z11">
        <v>0</v>
      </c>
      <c r="AA11">
        <v>0</v>
      </c>
      <c r="AB11">
        <v>0</v>
      </c>
      <c r="AC11">
        <v>0</v>
      </c>
      <c r="AD11">
        <v>0</v>
      </c>
    </row>
    <row r="12" spans="1:30" ht="12.6" x14ac:dyDescent="0.2">
      <c r="A12">
        <v>1</v>
      </c>
      <c r="B12" s="3" t="s">
        <v>570</v>
      </c>
      <c r="C12" s="41" t="s">
        <v>1963</v>
      </c>
      <c r="D12" s="202">
        <v>11</v>
      </c>
      <c r="E12" s="41" t="s">
        <v>3713</v>
      </c>
      <c r="F12" s="40">
        <v>0</v>
      </c>
      <c r="G12" s="40">
        <v>0</v>
      </c>
      <c r="H12" s="40">
        <v>0</v>
      </c>
      <c r="I12" s="40">
        <v>0</v>
      </c>
      <c r="J12" s="40">
        <v>0</v>
      </c>
      <c r="K12" s="40">
        <v>0</v>
      </c>
      <c r="L12" s="40">
        <v>0</v>
      </c>
      <c r="M12" s="40">
        <v>460</v>
      </c>
      <c r="N12" s="40">
        <v>462</v>
      </c>
      <c r="O12" s="40">
        <v>449</v>
      </c>
      <c r="P12" s="40">
        <v>438</v>
      </c>
      <c r="Q12" s="40">
        <v>433</v>
      </c>
      <c r="R12" s="40">
        <v>425</v>
      </c>
      <c r="S12" s="40">
        <v>410</v>
      </c>
      <c r="T12" s="40">
        <v>403</v>
      </c>
      <c r="U12" s="40">
        <v>385</v>
      </c>
      <c r="V12" s="40">
        <v>390</v>
      </c>
      <c r="W12" s="40">
        <v>380</v>
      </c>
      <c r="X12">
        <v>368</v>
      </c>
      <c r="Y12" s="40">
        <v>369</v>
      </c>
      <c r="Z12">
        <v>367</v>
      </c>
      <c r="AA12">
        <v>359</v>
      </c>
      <c r="AB12">
        <v>375</v>
      </c>
      <c r="AC12">
        <v>375</v>
      </c>
      <c r="AD12">
        <v>365</v>
      </c>
    </row>
    <row r="13" spans="1:30" ht="12.6" x14ac:dyDescent="0.2">
      <c r="A13">
        <v>2</v>
      </c>
      <c r="B13" s="3" t="s">
        <v>556</v>
      </c>
      <c r="C13" s="41" t="s">
        <v>510</v>
      </c>
      <c r="D13" s="202">
        <v>1</v>
      </c>
      <c r="E13" s="41" t="s">
        <v>3719</v>
      </c>
      <c r="F13" s="40">
        <v>876</v>
      </c>
      <c r="G13" s="40">
        <v>896</v>
      </c>
      <c r="H13" s="40">
        <v>900</v>
      </c>
      <c r="I13" s="40">
        <v>934</v>
      </c>
      <c r="J13" s="40">
        <v>882</v>
      </c>
      <c r="K13" s="40">
        <v>902</v>
      </c>
      <c r="L13" s="40">
        <v>931</v>
      </c>
      <c r="M13" s="40">
        <v>896</v>
      </c>
      <c r="N13" s="40">
        <v>925</v>
      </c>
      <c r="O13" s="40">
        <v>911</v>
      </c>
      <c r="P13" s="40">
        <v>928</v>
      </c>
      <c r="Q13" s="40">
        <v>929</v>
      </c>
      <c r="R13" s="40">
        <v>928</v>
      </c>
      <c r="S13" s="40">
        <v>918</v>
      </c>
      <c r="T13" s="40">
        <v>933</v>
      </c>
      <c r="U13" s="40">
        <v>927</v>
      </c>
      <c r="V13" s="40">
        <v>939</v>
      </c>
      <c r="W13" s="40">
        <v>939</v>
      </c>
      <c r="X13">
        <v>953</v>
      </c>
      <c r="Y13" s="40">
        <v>932</v>
      </c>
      <c r="Z13">
        <v>927</v>
      </c>
      <c r="AA13">
        <v>922</v>
      </c>
      <c r="AB13">
        <v>902</v>
      </c>
      <c r="AC13">
        <v>869</v>
      </c>
      <c r="AD13">
        <v>844</v>
      </c>
    </row>
    <row r="14" spans="1:30" ht="12.6" x14ac:dyDescent="0.2">
      <c r="A14">
        <v>2</v>
      </c>
      <c r="B14" s="3" t="s">
        <v>556</v>
      </c>
      <c r="C14" s="41" t="s">
        <v>542</v>
      </c>
      <c r="D14" s="202">
        <v>2</v>
      </c>
      <c r="E14" s="41" t="s">
        <v>3727</v>
      </c>
      <c r="F14" s="40">
        <v>792</v>
      </c>
      <c r="G14" s="40">
        <v>777</v>
      </c>
      <c r="H14" s="40">
        <v>810</v>
      </c>
      <c r="I14" s="40">
        <v>831</v>
      </c>
      <c r="J14" s="40">
        <v>800</v>
      </c>
      <c r="K14" s="40">
        <v>833</v>
      </c>
      <c r="L14" s="40">
        <v>863</v>
      </c>
      <c r="M14" s="40">
        <v>738</v>
      </c>
      <c r="N14" s="40">
        <v>764</v>
      </c>
      <c r="O14" s="40">
        <v>756</v>
      </c>
      <c r="P14" s="40">
        <v>775</v>
      </c>
      <c r="Q14" s="40">
        <v>775</v>
      </c>
      <c r="R14" s="40">
        <v>777</v>
      </c>
      <c r="S14" s="40">
        <v>769</v>
      </c>
      <c r="T14" s="40">
        <v>791</v>
      </c>
      <c r="U14" s="40">
        <v>780</v>
      </c>
      <c r="V14" s="40">
        <v>796</v>
      </c>
      <c r="W14" s="40">
        <v>792</v>
      </c>
      <c r="X14">
        <v>795</v>
      </c>
      <c r="Y14" s="40">
        <v>774</v>
      </c>
      <c r="Z14">
        <v>779</v>
      </c>
      <c r="AA14">
        <v>766</v>
      </c>
      <c r="AB14">
        <v>747</v>
      </c>
      <c r="AC14">
        <v>715</v>
      </c>
      <c r="AD14">
        <v>694</v>
      </c>
    </row>
    <row r="15" spans="1:30" ht="12.6" x14ac:dyDescent="0.2">
      <c r="A15">
        <v>2</v>
      </c>
      <c r="B15" s="3" t="s">
        <v>556</v>
      </c>
      <c r="C15" s="41" t="s">
        <v>1634</v>
      </c>
      <c r="D15" s="202">
        <v>3</v>
      </c>
      <c r="E15" s="41" t="s">
        <v>3722</v>
      </c>
      <c r="F15" s="40">
        <v>688</v>
      </c>
      <c r="G15" s="40">
        <v>678</v>
      </c>
      <c r="H15" s="40">
        <v>708</v>
      </c>
      <c r="I15" s="40">
        <v>727</v>
      </c>
      <c r="J15" s="40">
        <v>703</v>
      </c>
      <c r="K15" s="40">
        <v>724</v>
      </c>
      <c r="L15" s="40">
        <v>750</v>
      </c>
      <c r="M15" s="40">
        <v>738</v>
      </c>
      <c r="N15" s="40">
        <v>764</v>
      </c>
      <c r="O15" s="40">
        <v>756</v>
      </c>
      <c r="P15" s="40">
        <v>775</v>
      </c>
      <c r="Q15" s="40">
        <v>775</v>
      </c>
      <c r="R15" s="40">
        <v>777</v>
      </c>
      <c r="S15" s="40">
        <v>769</v>
      </c>
      <c r="T15" s="40">
        <v>791</v>
      </c>
      <c r="U15" s="40">
        <v>780</v>
      </c>
      <c r="V15" s="40">
        <v>796</v>
      </c>
      <c r="W15" s="40">
        <v>792</v>
      </c>
      <c r="X15">
        <v>795</v>
      </c>
      <c r="Y15" s="40">
        <v>774</v>
      </c>
      <c r="Z15">
        <v>779</v>
      </c>
      <c r="AA15">
        <v>766</v>
      </c>
      <c r="AB15">
        <v>747</v>
      </c>
      <c r="AC15">
        <v>715</v>
      </c>
      <c r="AD15">
        <v>694</v>
      </c>
    </row>
    <row r="16" spans="1:30" ht="12.6" x14ac:dyDescent="0.2">
      <c r="A16">
        <v>2</v>
      </c>
      <c r="B16" s="3" t="s">
        <v>556</v>
      </c>
      <c r="C16" s="41" t="s">
        <v>1635</v>
      </c>
      <c r="D16" s="202">
        <v>4</v>
      </c>
      <c r="E16" s="41" t="s">
        <v>3721</v>
      </c>
      <c r="F16" s="40">
        <v>631</v>
      </c>
      <c r="G16" s="40">
        <v>623</v>
      </c>
      <c r="H16" s="40">
        <v>644</v>
      </c>
      <c r="I16" s="40">
        <v>662</v>
      </c>
      <c r="J16" s="40">
        <v>646</v>
      </c>
      <c r="K16" s="40">
        <v>669</v>
      </c>
      <c r="L16" s="40">
        <v>696</v>
      </c>
      <c r="M16" s="40">
        <v>679</v>
      </c>
      <c r="N16" s="40">
        <v>712</v>
      </c>
      <c r="O16" s="40">
        <v>710</v>
      </c>
      <c r="P16" s="40">
        <v>722</v>
      </c>
      <c r="Q16" s="40">
        <v>719</v>
      </c>
      <c r="R16" s="40">
        <v>717</v>
      </c>
      <c r="S16" s="40">
        <v>708</v>
      </c>
      <c r="T16" s="40">
        <v>731</v>
      </c>
      <c r="U16" s="40">
        <v>722</v>
      </c>
      <c r="V16" s="40">
        <v>740</v>
      </c>
      <c r="W16" s="40">
        <v>733</v>
      </c>
      <c r="X16">
        <v>743</v>
      </c>
      <c r="Y16" s="40">
        <v>728</v>
      </c>
      <c r="Z16">
        <v>735</v>
      </c>
      <c r="AA16">
        <v>724</v>
      </c>
      <c r="AB16">
        <v>706</v>
      </c>
      <c r="AC16">
        <v>669</v>
      </c>
      <c r="AD16">
        <v>653</v>
      </c>
    </row>
    <row r="17" spans="1:30" ht="12.6" x14ac:dyDescent="0.2">
      <c r="A17">
        <v>2</v>
      </c>
      <c r="B17" s="3" t="s">
        <v>556</v>
      </c>
      <c r="C17" s="41" t="s">
        <v>1636</v>
      </c>
      <c r="D17" s="202">
        <v>5</v>
      </c>
      <c r="E17" s="41" t="s">
        <v>3718</v>
      </c>
      <c r="F17" s="40">
        <v>11</v>
      </c>
      <c r="G17" s="40">
        <v>9</v>
      </c>
      <c r="H17" s="40">
        <v>7</v>
      </c>
      <c r="I17" s="40">
        <v>9</v>
      </c>
      <c r="J17" s="40">
        <v>8</v>
      </c>
      <c r="K17" s="40">
        <v>9</v>
      </c>
      <c r="L17" s="40">
        <v>9</v>
      </c>
      <c r="M17" s="40">
        <v>13</v>
      </c>
      <c r="N17" s="40">
        <v>13</v>
      </c>
      <c r="O17" s="40">
        <v>9</v>
      </c>
      <c r="P17" s="40">
        <v>9</v>
      </c>
      <c r="Q17" s="40">
        <v>12</v>
      </c>
      <c r="R17" s="40">
        <v>19</v>
      </c>
      <c r="S17" s="40">
        <v>17</v>
      </c>
      <c r="T17" s="40">
        <v>19</v>
      </c>
      <c r="U17" s="40">
        <v>17</v>
      </c>
      <c r="V17" s="40">
        <v>17</v>
      </c>
      <c r="W17" s="40">
        <v>19</v>
      </c>
      <c r="X17">
        <v>15</v>
      </c>
      <c r="Y17" s="40">
        <v>9</v>
      </c>
      <c r="Z17">
        <v>11</v>
      </c>
      <c r="AA17">
        <v>10</v>
      </c>
      <c r="AB17">
        <v>12</v>
      </c>
      <c r="AC17">
        <v>17</v>
      </c>
      <c r="AD17">
        <v>15</v>
      </c>
    </row>
    <row r="18" spans="1:30" ht="12.6" x14ac:dyDescent="0.2">
      <c r="A18">
        <v>2</v>
      </c>
      <c r="B18" s="3" t="s">
        <v>556</v>
      </c>
      <c r="C18" s="41" t="s">
        <v>1637</v>
      </c>
      <c r="D18" s="202">
        <v>6</v>
      </c>
      <c r="E18" s="41" t="s">
        <v>3728</v>
      </c>
      <c r="F18" s="40">
        <v>46</v>
      </c>
      <c r="G18" s="40">
        <v>46</v>
      </c>
      <c r="H18" s="40">
        <v>57</v>
      </c>
      <c r="I18" s="40">
        <v>57</v>
      </c>
      <c r="J18" s="40">
        <v>50</v>
      </c>
      <c r="K18" s="40">
        <v>49</v>
      </c>
      <c r="L18" s="40">
        <v>48</v>
      </c>
      <c r="M18" s="40">
        <v>48</v>
      </c>
      <c r="N18" s="40">
        <v>41</v>
      </c>
      <c r="O18" s="40">
        <v>40</v>
      </c>
      <c r="P18" s="40">
        <v>46</v>
      </c>
      <c r="Q18" s="40">
        <v>45</v>
      </c>
      <c r="R18" s="40">
        <v>45</v>
      </c>
      <c r="S18" s="40">
        <v>45</v>
      </c>
      <c r="T18" s="40">
        <v>44</v>
      </c>
      <c r="U18" s="40">
        <v>44</v>
      </c>
      <c r="V18" s="40">
        <v>40</v>
      </c>
      <c r="W18" s="40">
        <v>40</v>
      </c>
      <c r="X18">
        <v>37</v>
      </c>
      <c r="Y18" s="40">
        <v>37</v>
      </c>
      <c r="Z18">
        <v>33</v>
      </c>
      <c r="AA18">
        <v>32</v>
      </c>
      <c r="AB18">
        <v>29</v>
      </c>
      <c r="AC18">
        <v>29</v>
      </c>
      <c r="AD18">
        <v>26</v>
      </c>
    </row>
    <row r="19" spans="1:30" ht="12.6" x14ac:dyDescent="0.2">
      <c r="A19">
        <v>2</v>
      </c>
      <c r="B19" s="3" t="s">
        <v>556</v>
      </c>
      <c r="C19" s="38" t="s">
        <v>1638</v>
      </c>
      <c r="D19" s="202">
        <v>7</v>
      </c>
      <c r="E19" s="41" t="s">
        <v>3725</v>
      </c>
      <c r="F19" s="40">
        <v>112</v>
      </c>
      <c r="G19" s="40">
        <v>108</v>
      </c>
      <c r="H19" s="40">
        <v>110</v>
      </c>
      <c r="I19" s="40">
        <v>112</v>
      </c>
      <c r="J19" s="40">
        <v>106</v>
      </c>
      <c r="K19" s="40">
        <v>116</v>
      </c>
      <c r="L19" s="40">
        <v>119</v>
      </c>
      <c r="M19" s="40">
        <v>0</v>
      </c>
      <c r="N19" s="40">
        <v>0</v>
      </c>
      <c r="O19" s="40">
        <v>0</v>
      </c>
      <c r="P19" s="40">
        <v>0</v>
      </c>
      <c r="Q19" s="40">
        <v>0</v>
      </c>
      <c r="R19" s="40">
        <v>0</v>
      </c>
      <c r="S19" s="40">
        <v>0</v>
      </c>
      <c r="T19" s="40">
        <v>0</v>
      </c>
      <c r="U19" s="40">
        <v>0</v>
      </c>
      <c r="V19" s="40">
        <v>0</v>
      </c>
      <c r="W19" s="40">
        <v>0</v>
      </c>
      <c r="X19">
        <v>0</v>
      </c>
      <c r="Y19" s="40">
        <v>0</v>
      </c>
      <c r="Z19">
        <v>0</v>
      </c>
      <c r="AA19">
        <v>0</v>
      </c>
      <c r="AB19">
        <v>0</v>
      </c>
      <c r="AC19">
        <v>0</v>
      </c>
      <c r="AD19">
        <v>0</v>
      </c>
    </row>
    <row r="20" spans="1:30" ht="12.6" x14ac:dyDescent="0.2">
      <c r="A20">
        <v>2</v>
      </c>
      <c r="B20" s="3" t="s">
        <v>556</v>
      </c>
      <c r="C20" s="38" t="s">
        <v>1640</v>
      </c>
      <c r="D20" s="202">
        <v>8</v>
      </c>
      <c r="E20" s="41" t="s">
        <v>3720</v>
      </c>
      <c r="F20" s="40">
        <v>105</v>
      </c>
      <c r="G20" s="40">
        <v>133</v>
      </c>
      <c r="H20" s="40">
        <v>132</v>
      </c>
      <c r="I20" s="40">
        <v>123</v>
      </c>
      <c r="J20" s="40">
        <v>117</v>
      </c>
      <c r="K20" s="40">
        <v>115</v>
      </c>
      <c r="L20" s="40">
        <v>112</v>
      </c>
      <c r="M20" s="40">
        <v>0</v>
      </c>
      <c r="N20" s="40">
        <v>0</v>
      </c>
      <c r="O20" s="40">
        <v>0</v>
      </c>
      <c r="P20" s="40">
        <v>0</v>
      </c>
      <c r="Q20" s="40">
        <v>0</v>
      </c>
      <c r="R20" s="40">
        <v>0</v>
      </c>
      <c r="S20" s="40">
        <v>0</v>
      </c>
      <c r="T20" s="40">
        <v>0</v>
      </c>
      <c r="U20" s="40">
        <v>0</v>
      </c>
      <c r="V20" s="40">
        <v>0</v>
      </c>
      <c r="W20" s="40">
        <v>0</v>
      </c>
      <c r="X20">
        <v>0</v>
      </c>
      <c r="Y20" s="40">
        <v>0</v>
      </c>
      <c r="Z20">
        <v>0</v>
      </c>
      <c r="AA20">
        <v>0</v>
      </c>
      <c r="AB20">
        <v>0</v>
      </c>
      <c r="AC20">
        <v>0</v>
      </c>
      <c r="AD20">
        <v>0</v>
      </c>
    </row>
    <row r="21" spans="1:30" ht="12.6" x14ac:dyDescent="0.2">
      <c r="A21">
        <v>2</v>
      </c>
      <c r="B21" s="3" t="s">
        <v>556</v>
      </c>
      <c r="C21" s="41" t="s">
        <v>1639</v>
      </c>
      <c r="D21" s="202">
        <v>9</v>
      </c>
      <c r="E21" s="41" t="s">
        <v>3723</v>
      </c>
      <c r="F21" s="40">
        <v>86</v>
      </c>
      <c r="G21" s="40">
        <v>73</v>
      </c>
      <c r="H21" s="40">
        <v>74</v>
      </c>
      <c r="I21" s="40">
        <v>72</v>
      </c>
      <c r="J21" s="40">
        <v>71</v>
      </c>
      <c r="K21" s="40">
        <v>69</v>
      </c>
      <c r="L21" s="40">
        <v>72</v>
      </c>
      <c r="M21" s="40">
        <v>59</v>
      </c>
      <c r="N21" s="40">
        <v>67</v>
      </c>
      <c r="O21" s="40">
        <v>62</v>
      </c>
      <c r="P21" s="40">
        <v>65</v>
      </c>
      <c r="Q21" s="40">
        <v>63</v>
      </c>
      <c r="R21" s="40">
        <v>63</v>
      </c>
      <c r="S21" s="40">
        <v>62</v>
      </c>
      <c r="T21" s="40">
        <v>60</v>
      </c>
      <c r="U21" s="40">
        <v>64</v>
      </c>
      <c r="V21" s="40">
        <v>62</v>
      </c>
      <c r="W21" s="40">
        <v>68</v>
      </c>
      <c r="X21">
        <v>72</v>
      </c>
      <c r="Y21" s="40">
        <v>67</v>
      </c>
      <c r="Z21">
        <v>64</v>
      </c>
      <c r="AA21">
        <v>69</v>
      </c>
      <c r="AB21">
        <v>75</v>
      </c>
      <c r="AC21">
        <v>72</v>
      </c>
      <c r="AD21">
        <v>70</v>
      </c>
    </row>
    <row r="22" spans="1:30" ht="12.6" x14ac:dyDescent="0.2">
      <c r="A22">
        <v>2</v>
      </c>
      <c r="B22" s="3" t="s">
        <v>556</v>
      </c>
      <c r="C22" s="41" t="s">
        <v>523</v>
      </c>
      <c r="D22" s="202">
        <v>10</v>
      </c>
      <c r="E22" s="41" t="s">
        <v>3726</v>
      </c>
      <c r="F22" s="40">
        <v>140</v>
      </c>
      <c r="G22" s="40">
        <v>164</v>
      </c>
      <c r="H22" s="40">
        <v>142</v>
      </c>
      <c r="I22" s="40">
        <v>159</v>
      </c>
      <c r="J22" s="40">
        <v>136</v>
      </c>
      <c r="K22" s="40">
        <v>139</v>
      </c>
      <c r="L22" s="40">
        <v>140</v>
      </c>
      <c r="M22" s="40">
        <v>116</v>
      </c>
      <c r="N22" s="40">
        <v>0</v>
      </c>
      <c r="O22" s="40">
        <v>0</v>
      </c>
      <c r="P22" s="40">
        <v>0</v>
      </c>
      <c r="Q22" s="40">
        <v>0</v>
      </c>
      <c r="R22" s="40">
        <v>0</v>
      </c>
      <c r="S22" s="40">
        <v>0</v>
      </c>
      <c r="T22" s="40">
        <v>0</v>
      </c>
      <c r="U22" s="40">
        <v>0</v>
      </c>
      <c r="V22" s="40">
        <v>0</v>
      </c>
      <c r="W22" s="40">
        <v>0</v>
      </c>
      <c r="X22">
        <v>0</v>
      </c>
      <c r="Y22" s="40">
        <v>0</v>
      </c>
      <c r="Z22">
        <v>0</v>
      </c>
      <c r="AA22">
        <v>0</v>
      </c>
      <c r="AB22">
        <v>0</v>
      </c>
      <c r="AC22">
        <v>0</v>
      </c>
      <c r="AD22">
        <v>0</v>
      </c>
    </row>
    <row r="23" spans="1:30" ht="15" x14ac:dyDescent="0.25">
      <c r="A23">
        <v>2</v>
      </c>
      <c r="B23" s="3" t="s">
        <v>556</v>
      </c>
      <c r="C23" s="41" t="s">
        <v>1963</v>
      </c>
      <c r="D23" s="202">
        <v>11</v>
      </c>
      <c r="E23" s="41" t="s">
        <v>3724</v>
      </c>
      <c r="F23" s="40">
        <v>0</v>
      </c>
      <c r="G23" s="40">
        <v>0</v>
      </c>
      <c r="H23" s="40">
        <v>0</v>
      </c>
      <c r="I23" s="40">
        <v>0</v>
      </c>
      <c r="J23" s="40">
        <v>0</v>
      </c>
      <c r="K23" s="78">
        <v>0</v>
      </c>
      <c r="L23" s="40">
        <v>0</v>
      </c>
      <c r="M23" s="40">
        <v>116</v>
      </c>
      <c r="N23" s="40">
        <v>114</v>
      </c>
      <c r="O23" s="40">
        <v>114</v>
      </c>
      <c r="P23" s="40">
        <v>108</v>
      </c>
      <c r="Q23" s="40">
        <v>109</v>
      </c>
      <c r="R23" s="40">
        <v>107</v>
      </c>
      <c r="S23" s="40">
        <v>105</v>
      </c>
      <c r="T23" s="40">
        <v>101</v>
      </c>
      <c r="U23" s="40">
        <v>100</v>
      </c>
      <c r="V23" s="40">
        <v>102</v>
      </c>
      <c r="W23" s="40">
        <v>98</v>
      </c>
      <c r="X23">
        <v>94</v>
      </c>
      <c r="Y23" s="40">
        <v>97</v>
      </c>
      <c r="Z23">
        <v>95</v>
      </c>
      <c r="AA23">
        <v>92</v>
      </c>
      <c r="AB23">
        <v>93</v>
      </c>
      <c r="AC23">
        <v>97</v>
      </c>
      <c r="AD23">
        <v>94</v>
      </c>
    </row>
    <row r="24" spans="1:30" ht="12.6" x14ac:dyDescent="0.2">
      <c r="A24">
        <v>3</v>
      </c>
      <c r="B24" s="3" t="s">
        <v>571</v>
      </c>
      <c r="C24" s="41" t="s">
        <v>510</v>
      </c>
      <c r="D24" s="202">
        <v>1</v>
      </c>
      <c r="E24" s="41" t="s">
        <v>3730</v>
      </c>
      <c r="F24" s="40">
        <v>67</v>
      </c>
      <c r="G24" s="40">
        <v>69</v>
      </c>
      <c r="H24" s="40">
        <v>69</v>
      </c>
      <c r="I24" s="40">
        <v>72</v>
      </c>
      <c r="J24" s="40">
        <v>77</v>
      </c>
      <c r="K24" s="40">
        <v>77</v>
      </c>
      <c r="L24" s="40">
        <v>77</v>
      </c>
      <c r="M24" s="40">
        <v>72</v>
      </c>
      <c r="N24" s="40">
        <v>69</v>
      </c>
      <c r="O24" s="40">
        <v>72</v>
      </c>
      <c r="P24" s="40">
        <v>69</v>
      </c>
      <c r="Q24" s="40">
        <v>75</v>
      </c>
      <c r="R24" s="40">
        <v>71</v>
      </c>
      <c r="S24" s="40">
        <v>72</v>
      </c>
      <c r="T24" s="40">
        <v>72</v>
      </c>
      <c r="U24" s="40">
        <v>70</v>
      </c>
      <c r="V24" s="40">
        <v>70</v>
      </c>
      <c r="W24" s="40">
        <v>69</v>
      </c>
      <c r="X24">
        <v>68</v>
      </c>
      <c r="Y24" s="40">
        <v>64</v>
      </c>
      <c r="Z24">
        <v>66</v>
      </c>
      <c r="AA24">
        <v>63</v>
      </c>
      <c r="AB24">
        <v>61</v>
      </c>
      <c r="AC24">
        <v>59</v>
      </c>
      <c r="AD24">
        <v>57</v>
      </c>
    </row>
    <row r="25" spans="1:30" ht="12.6" x14ac:dyDescent="0.2">
      <c r="A25">
        <v>3</v>
      </c>
      <c r="B25" s="3" t="s">
        <v>571</v>
      </c>
      <c r="C25" s="41" t="s">
        <v>542</v>
      </c>
      <c r="D25" s="202">
        <v>2</v>
      </c>
      <c r="E25" s="41" t="s">
        <v>3738</v>
      </c>
      <c r="F25" s="40">
        <v>63</v>
      </c>
      <c r="G25" s="40">
        <v>65</v>
      </c>
      <c r="H25" s="40">
        <v>66</v>
      </c>
      <c r="I25" s="40">
        <v>68</v>
      </c>
      <c r="J25" s="40">
        <v>71</v>
      </c>
      <c r="K25" s="40">
        <v>74</v>
      </c>
      <c r="L25" s="40">
        <v>75</v>
      </c>
      <c r="M25" s="40">
        <v>50</v>
      </c>
      <c r="N25" s="40">
        <v>50</v>
      </c>
      <c r="O25" s="40">
        <v>53</v>
      </c>
      <c r="P25" s="40">
        <v>53</v>
      </c>
      <c r="Q25" s="40">
        <v>57</v>
      </c>
      <c r="R25" s="40">
        <v>54</v>
      </c>
      <c r="S25" s="40">
        <v>56</v>
      </c>
      <c r="T25" s="40">
        <v>57</v>
      </c>
      <c r="U25" s="40">
        <v>54</v>
      </c>
      <c r="V25" s="40">
        <v>55</v>
      </c>
      <c r="W25" s="40">
        <v>55</v>
      </c>
      <c r="X25">
        <v>54</v>
      </c>
      <c r="Y25" s="40">
        <v>50</v>
      </c>
      <c r="Z25">
        <v>52</v>
      </c>
      <c r="AA25">
        <v>50</v>
      </c>
      <c r="AB25">
        <v>46</v>
      </c>
      <c r="AC25">
        <v>46</v>
      </c>
      <c r="AD25">
        <v>44</v>
      </c>
    </row>
    <row r="26" spans="1:30" ht="12.6" x14ac:dyDescent="0.2">
      <c r="A26">
        <v>3</v>
      </c>
      <c r="B26" s="3" t="s">
        <v>571</v>
      </c>
      <c r="C26" s="41" t="s">
        <v>1634</v>
      </c>
      <c r="D26" s="202">
        <v>3</v>
      </c>
      <c r="E26" s="41" t="s">
        <v>3733</v>
      </c>
      <c r="F26" s="40">
        <v>41</v>
      </c>
      <c r="G26" s="40">
        <v>42</v>
      </c>
      <c r="H26" s="40">
        <v>44</v>
      </c>
      <c r="I26" s="40">
        <v>47</v>
      </c>
      <c r="J26" s="40">
        <v>51</v>
      </c>
      <c r="K26" s="40">
        <v>52</v>
      </c>
      <c r="L26" s="40">
        <v>54</v>
      </c>
      <c r="M26" s="40">
        <v>50</v>
      </c>
      <c r="N26" s="40">
        <v>50</v>
      </c>
      <c r="O26" s="40">
        <v>53</v>
      </c>
      <c r="P26" s="40">
        <v>53</v>
      </c>
      <c r="Q26" s="40">
        <v>57</v>
      </c>
      <c r="R26" s="40">
        <v>54</v>
      </c>
      <c r="S26" s="40">
        <v>56</v>
      </c>
      <c r="T26" s="40">
        <v>57</v>
      </c>
      <c r="U26" s="40">
        <v>54</v>
      </c>
      <c r="V26" s="40">
        <v>55</v>
      </c>
      <c r="W26" s="40">
        <v>55</v>
      </c>
      <c r="X26">
        <v>54</v>
      </c>
      <c r="Y26" s="40">
        <v>50</v>
      </c>
      <c r="Z26">
        <v>52</v>
      </c>
      <c r="AA26">
        <v>50</v>
      </c>
      <c r="AB26">
        <v>46</v>
      </c>
      <c r="AC26">
        <v>46</v>
      </c>
      <c r="AD26">
        <v>44</v>
      </c>
    </row>
    <row r="27" spans="1:30" ht="12.6" x14ac:dyDescent="0.2">
      <c r="A27">
        <v>3</v>
      </c>
      <c r="B27" s="3" t="s">
        <v>571</v>
      </c>
      <c r="C27" s="41" t="s">
        <v>1635</v>
      </c>
      <c r="D27" s="202">
        <v>4</v>
      </c>
      <c r="E27" s="41" t="s">
        <v>3732</v>
      </c>
      <c r="F27" s="40">
        <v>36</v>
      </c>
      <c r="G27" s="40">
        <v>37</v>
      </c>
      <c r="H27" s="40">
        <v>40</v>
      </c>
      <c r="I27" s="40">
        <v>42</v>
      </c>
      <c r="J27" s="40">
        <v>44</v>
      </c>
      <c r="K27" s="40">
        <v>45</v>
      </c>
      <c r="L27" s="40">
        <v>44</v>
      </c>
      <c r="M27" s="40">
        <v>41</v>
      </c>
      <c r="N27" s="40">
        <v>43</v>
      </c>
      <c r="O27" s="40">
        <v>46</v>
      </c>
      <c r="P27" s="40">
        <v>48</v>
      </c>
      <c r="Q27" s="40">
        <v>48</v>
      </c>
      <c r="R27" s="40">
        <v>46</v>
      </c>
      <c r="S27" s="40">
        <v>47</v>
      </c>
      <c r="T27" s="40">
        <v>50</v>
      </c>
      <c r="U27" s="40">
        <v>48</v>
      </c>
      <c r="V27" s="40">
        <v>50</v>
      </c>
      <c r="W27" s="40">
        <v>50</v>
      </c>
      <c r="X27">
        <v>51</v>
      </c>
      <c r="Y27" s="40">
        <v>48</v>
      </c>
      <c r="Z27">
        <v>50</v>
      </c>
      <c r="AA27">
        <v>48</v>
      </c>
      <c r="AB27">
        <v>45</v>
      </c>
      <c r="AC27">
        <v>45</v>
      </c>
      <c r="AD27">
        <v>44</v>
      </c>
    </row>
    <row r="28" spans="1:30" ht="12.6" x14ac:dyDescent="0.2">
      <c r="A28">
        <v>3</v>
      </c>
      <c r="B28" s="3" t="s">
        <v>571</v>
      </c>
      <c r="C28" s="41" t="s">
        <v>1636</v>
      </c>
      <c r="D28" s="202">
        <v>5</v>
      </c>
      <c r="E28" s="41" t="s">
        <v>3729</v>
      </c>
      <c r="F28" s="40">
        <v>1</v>
      </c>
      <c r="G28" s="40">
        <v>1</v>
      </c>
      <c r="H28" s="40">
        <v>1</v>
      </c>
      <c r="I28" s="40">
        <v>2</v>
      </c>
      <c r="J28" s="40">
        <v>1</v>
      </c>
      <c r="K28" s="40">
        <v>1</v>
      </c>
      <c r="L28" s="40">
        <v>1</v>
      </c>
      <c r="M28" s="40">
        <v>1</v>
      </c>
      <c r="N28" s="40">
        <v>1</v>
      </c>
      <c r="O28" s="40">
        <v>1</v>
      </c>
      <c r="P28" s="40">
        <v>2</v>
      </c>
      <c r="Q28" s="40">
        <v>6</v>
      </c>
      <c r="R28" s="40">
        <v>5</v>
      </c>
      <c r="S28" s="40">
        <v>5</v>
      </c>
      <c r="T28" s="40">
        <v>5</v>
      </c>
      <c r="U28" s="40">
        <v>4</v>
      </c>
      <c r="V28" s="40">
        <v>2</v>
      </c>
      <c r="W28" s="40">
        <v>2</v>
      </c>
      <c r="X28">
        <v>2</v>
      </c>
      <c r="Y28" s="40">
        <v>1</v>
      </c>
      <c r="Z28">
        <v>1</v>
      </c>
      <c r="AA28">
        <v>1</v>
      </c>
      <c r="AB28">
        <v>0</v>
      </c>
      <c r="AC28">
        <v>0</v>
      </c>
      <c r="AD28">
        <v>0</v>
      </c>
    </row>
    <row r="29" spans="1:30" ht="12.6" x14ac:dyDescent="0.2">
      <c r="A29">
        <v>3</v>
      </c>
      <c r="B29" s="3" t="s">
        <v>571</v>
      </c>
      <c r="C29" s="41" t="s">
        <v>1637</v>
      </c>
      <c r="D29" s="202">
        <v>6</v>
      </c>
      <c r="E29" s="41" t="s">
        <v>3739</v>
      </c>
      <c r="F29" s="40">
        <v>4</v>
      </c>
      <c r="G29" s="40">
        <v>4</v>
      </c>
      <c r="H29" s="40">
        <v>3</v>
      </c>
      <c r="I29" s="40">
        <v>3</v>
      </c>
      <c r="J29" s="40">
        <v>6</v>
      </c>
      <c r="K29" s="40">
        <v>6</v>
      </c>
      <c r="L29" s="40">
        <v>9</v>
      </c>
      <c r="M29" s="40">
        <v>8</v>
      </c>
      <c r="N29" s="40">
        <v>6</v>
      </c>
      <c r="O29" s="40">
        <v>6</v>
      </c>
      <c r="P29" s="40">
        <v>3</v>
      </c>
      <c r="Q29" s="40">
        <v>3</v>
      </c>
      <c r="R29" s="40">
        <v>4</v>
      </c>
      <c r="S29" s="40">
        <v>4</v>
      </c>
      <c r="T29" s="40">
        <v>3</v>
      </c>
      <c r="U29" s="40">
        <v>3</v>
      </c>
      <c r="V29" s="40">
        <v>3</v>
      </c>
      <c r="W29" s="40">
        <v>3</v>
      </c>
      <c r="X29">
        <v>1</v>
      </c>
      <c r="Y29" s="40">
        <v>1</v>
      </c>
      <c r="Z29">
        <v>1</v>
      </c>
      <c r="AA29">
        <v>1</v>
      </c>
      <c r="AB29">
        <v>1</v>
      </c>
      <c r="AC29">
        <v>1</v>
      </c>
      <c r="AD29">
        <v>0</v>
      </c>
    </row>
    <row r="30" spans="1:30" ht="12.6" x14ac:dyDescent="0.2">
      <c r="A30">
        <v>3</v>
      </c>
      <c r="B30" s="3" t="s">
        <v>571</v>
      </c>
      <c r="C30" s="38" t="s">
        <v>1638</v>
      </c>
      <c r="D30" s="202">
        <v>7</v>
      </c>
      <c r="E30" s="41" t="s">
        <v>3736</v>
      </c>
      <c r="F30" s="40">
        <v>22</v>
      </c>
      <c r="G30" s="40">
        <v>23</v>
      </c>
      <c r="H30" s="40">
        <v>22</v>
      </c>
      <c r="I30" s="40">
        <v>22</v>
      </c>
      <c r="J30" s="40">
        <v>20</v>
      </c>
      <c r="K30" s="40">
        <v>22</v>
      </c>
      <c r="L30" s="40">
        <v>22</v>
      </c>
      <c r="M30" s="40">
        <v>0</v>
      </c>
      <c r="N30" s="40">
        <v>0</v>
      </c>
      <c r="O30" s="40">
        <v>0</v>
      </c>
      <c r="P30" s="40">
        <v>0</v>
      </c>
      <c r="Q30" s="40">
        <v>0</v>
      </c>
      <c r="R30" s="40">
        <v>0</v>
      </c>
      <c r="S30" s="40">
        <v>0</v>
      </c>
      <c r="T30" s="40">
        <v>0</v>
      </c>
      <c r="U30" s="40">
        <v>0</v>
      </c>
      <c r="V30" s="40">
        <v>0</v>
      </c>
      <c r="W30" s="40">
        <v>0</v>
      </c>
      <c r="X30">
        <v>0</v>
      </c>
      <c r="Y30" s="40">
        <v>0</v>
      </c>
      <c r="Z30">
        <v>0</v>
      </c>
      <c r="AA30">
        <v>0</v>
      </c>
      <c r="AB30">
        <v>0</v>
      </c>
      <c r="AC30">
        <v>0</v>
      </c>
      <c r="AD30">
        <v>0</v>
      </c>
    </row>
    <row r="31" spans="1:30" ht="12.6" x14ac:dyDescent="0.2">
      <c r="A31">
        <v>3</v>
      </c>
      <c r="B31" s="3" t="s">
        <v>571</v>
      </c>
      <c r="C31" s="38" t="s">
        <v>1640</v>
      </c>
      <c r="D31" s="202">
        <v>8</v>
      </c>
      <c r="E31" s="41" t="s">
        <v>3731</v>
      </c>
      <c r="F31" s="40">
        <v>25</v>
      </c>
      <c r="G31" s="40">
        <v>26</v>
      </c>
      <c r="H31" s="40">
        <v>25</v>
      </c>
      <c r="I31" s="40">
        <v>23</v>
      </c>
      <c r="J31" s="40">
        <v>22</v>
      </c>
      <c r="K31" s="40">
        <v>22</v>
      </c>
      <c r="L31" s="40">
        <v>20</v>
      </c>
      <c r="M31" s="40">
        <v>0</v>
      </c>
      <c r="N31" s="40">
        <v>0</v>
      </c>
      <c r="O31" s="40">
        <v>0</v>
      </c>
      <c r="P31" s="40">
        <v>0</v>
      </c>
      <c r="Q31" s="40">
        <v>0</v>
      </c>
      <c r="R31" s="40">
        <v>0</v>
      </c>
      <c r="S31" s="40">
        <v>0</v>
      </c>
      <c r="T31" s="40">
        <v>0</v>
      </c>
      <c r="U31" s="40">
        <v>0</v>
      </c>
      <c r="V31" s="40">
        <v>0</v>
      </c>
      <c r="W31" s="40">
        <v>0</v>
      </c>
      <c r="X31">
        <v>0</v>
      </c>
      <c r="Y31" s="40">
        <v>0</v>
      </c>
      <c r="Z31">
        <v>0</v>
      </c>
      <c r="AA31">
        <v>0</v>
      </c>
      <c r="AB31">
        <v>0</v>
      </c>
      <c r="AC31">
        <v>0</v>
      </c>
      <c r="AD31">
        <v>0</v>
      </c>
    </row>
    <row r="32" spans="1:30" ht="12.6" x14ac:dyDescent="0.2">
      <c r="A32">
        <v>3</v>
      </c>
      <c r="B32" s="3" t="s">
        <v>571</v>
      </c>
      <c r="C32" s="41" t="s">
        <v>1639</v>
      </c>
      <c r="D32" s="202">
        <v>9</v>
      </c>
      <c r="E32" s="41" t="s">
        <v>3734</v>
      </c>
      <c r="F32" s="40">
        <v>1</v>
      </c>
      <c r="G32" s="40">
        <v>1</v>
      </c>
      <c r="H32" s="40">
        <v>0</v>
      </c>
      <c r="I32" s="40">
        <v>3</v>
      </c>
      <c r="J32" s="40">
        <v>4</v>
      </c>
      <c r="K32" s="40">
        <v>4</v>
      </c>
      <c r="L32" s="40">
        <v>5</v>
      </c>
      <c r="M32" s="40">
        <v>2</v>
      </c>
      <c r="N32" s="40">
        <v>0</v>
      </c>
      <c r="O32" s="40">
        <v>0</v>
      </c>
      <c r="P32" s="40">
        <v>1</v>
      </c>
      <c r="Q32" s="40">
        <v>1</v>
      </c>
      <c r="R32" s="40">
        <v>0</v>
      </c>
      <c r="S32" s="40">
        <v>1</v>
      </c>
      <c r="T32" s="40">
        <v>0</v>
      </c>
      <c r="U32" s="40">
        <v>0</v>
      </c>
      <c r="V32" s="40">
        <v>0</v>
      </c>
      <c r="W32" s="40">
        <v>0</v>
      </c>
      <c r="X32">
        <v>0</v>
      </c>
      <c r="Y32" s="40">
        <v>0</v>
      </c>
      <c r="Z32">
        <v>1</v>
      </c>
      <c r="AA32">
        <v>1</v>
      </c>
      <c r="AB32">
        <v>1</v>
      </c>
      <c r="AC32">
        <v>1</v>
      </c>
      <c r="AD32">
        <v>2</v>
      </c>
    </row>
    <row r="33" spans="1:30" ht="12.6" x14ac:dyDescent="0.2">
      <c r="A33">
        <v>3</v>
      </c>
      <c r="B33" s="3" t="s">
        <v>571</v>
      </c>
      <c r="C33" s="41" t="s">
        <v>523</v>
      </c>
      <c r="D33" s="202">
        <v>10</v>
      </c>
      <c r="E33" s="41" t="s">
        <v>3737</v>
      </c>
      <c r="F33" s="40">
        <v>25</v>
      </c>
      <c r="G33" s="40">
        <v>26</v>
      </c>
      <c r="H33" s="40">
        <v>25</v>
      </c>
      <c r="I33" s="40">
        <v>24</v>
      </c>
      <c r="J33" s="40">
        <v>25</v>
      </c>
      <c r="K33" s="40">
        <v>25</v>
      </c>
      <c r="L33" s="40">
        <v>23</v>
      </c>
      <c r="M33" s="40">
        <v>21</v>
      </c>
      <c r="N33" s="40">
        <v>0</v>
      </c>
      <c r="O33" s="40">
        <v>0</v>
      </c>
      <c r="P33" s="40">
        <v>0</v>
      </c>
      <c r="Q33" s="40">
        <v>0</v>
      </c>
      <c r="R33" s="40">
        <v>0</v>
      </c>
      <c r="S33" s="40">
        <v>0</v>
      </c>
      <c r="T33" s="40">
        <v>0</v>
      </c>
      <c r="U33" s="40">
        <v>0</v>
      </c>
      <c r="V33" s="40">
        <v>0</v>
      </c>
      <c r="W33" s="40">
        <v>0</v>
      </c>
      <c r="X33">
        <v>0</v>
      </c>
      <c r="Y33" s="40">
        <v>0</v>
      </c>
      <c r="Z33">
        <v>0</v>
      </c>
      <c r="AA33">
        <v>0</v>
      </c>
      <c r="AB33">
        <v>0</v>
      </c>
      <c r="AC33">
        <v>0</v>
      </c>
      <c r="AD33">
        <v>0</v>
      </c>
    </row>
    <row r="34" spans="1:30" ht="12.6" x14ac:dyDescent="0.2">
      <c r="A34">
        <v>3</v>
      </c>
      <c r="B34" s="3" t="s">
        <v>571</v>
      </c>
      <c r="C34" s="41" t="s">
        <v>1963</v>
      </c>
      <c r="D34" s="202">
        <v>11</v>
      </c>
      <c r="E34" s="41" t="s">
        <v>3735</v>
      </c>
      <c r="F34" s="40">
        <v>0</v>
      </c>
      <c r="G34" s="40">
        <v>0</v>
      </c>
      <c r="H34" s="40">
        <v>0</v>
      </c>
      <c r="I34" s="40">
        <v>0</v>
      </c>
      <c r="J34" s="40">
        <v>0</v>
      </c>
      <c r="K34" s="40">
        <v>0</v>
      </c>
      <c r="L34" s="40">
        <v>0</v>
      </c>
      <c r="M34" s="40">
        <v>21</v>
      </c>
      <c r="N34" s="40">
        <v>19</v>
      </c>
      <c r="O34" s="40">
        <v>20</v>
      </c>
      <c r="P34" s="40">
        <v>16</v>
      </c>
      <c r="Q34" s="40">
        <v>18</v>
      </c>
      <c r="R34" s="40">
        <v>18</v>
      </c>
      <c r="S34" s="40">
        <v>16</v>
      </c>
      <c r="T34" s="40">
        <v>16</v>
      </c>
      <c r="U34" s="40">
        <v>17</v>
      </c>
      <c r="V34" s="40">
        <v>17</v>
      </c>
      <c r="W34" s="40">
        <v>15</v>
      </c>
      <c r="X34">
        <v>14</v>
      </c>
      <c r="Y34" s="40">
        <v>14</v>
      </c>
      <c r="Z34">
        <v>13</v>
      </c>
      <c r="AA34">
        <v>12</v>
      </c>
      <c r="AB34">
        <v>14</v>
      </c>
      <c r="AC34">
        <v>12</v>
      </c>
      <c r="AD34">
        <v>11</v>
      </c>
    </row>
    <row r="35" spans="1:30" ht="12.6" x14ac:dyDescent="0.2">
      <c r="A35">
        <v>4</v>
      </c>
      <c r="B35" s="3" t="s">
        <v>572</v>
      </c>
      <c r="C35" s="41" t="s">
        <v>510</v>
      </c>
      <c r="D35" s="202">
        <v>1</v>
      </c>
      <c r="E35" s="41" t="s">
        <v>3741</v>
      </c>
      <c r="F35" s="40">
        <v>232</v>
      </c>
      <c r="G35" s="40">
        <v>229</v>
      </c>
      <c r="H35" s="40">
        <v>237</v>
      </c>
      <c r="I35" s="40">
        <v>244</v>
      </c>
      <c r="J35" s="40">
        <v>230</v>
      </c>
      <c r="K35" s="40">
        <v>242</v>
      </c>
      <c r="L35" s="40">
        <v>253</v>
      </c>
      <c r="M35" s="40">
        <v>245</v>
      </c>
      <c r="N35" s="40">
        <v>246</v>
      </c>
      <c r="O35" s="40">
        <v>250</v>
      </c>
      <c r="P35" s="40">
        <v>260</v>
      </c>
      <c r="Q35" s="40">
        <v>261</v>
      </c>
      <c r="R35" s="40">
        <v>263</v>
      </c>
      <c r="S35" s="40">
        <v>254</v>
      </c>
      <c r="T35" s="40">
        <v>259</v>
      </c>
      <c r="U35" s="40">
        <v>255</v>
      </c>
      <c r="V35" s="40">
        <v>257</v>
      </c>
      <c r="W35" s="40">
        <v>258</v>
      </c>
      <c r="X35">
        <v>263</v>
      </c>
      <c r="Y35" s="40">
        <v>260</v>
      </c>
      <c r="Z35">
        <v>260</v>
      </c>
      <c r="AA35">
        <v>256</v>
      </c>
      <c r="AB35">
        <v>245</v>
      </c>
      <c r="AC35">
        <v>237</v>
      </c>
      <c r="AD35">
        <v>224</v>
      </c>
    </row>
    <row r="36" spans="1:30" ht="12.6" x14ac:dyDescent="0.2">
      <c r="A36">
        <v>4</v>
      </c>
      <c r="B36" s="3" t="s">
        <v>572</v>
      </c>
      <c r="C36" s="41" t="s">
        <v>542</v>
      </c>
      <c r="D36" s="202">
        <v>2</v>
      </c>
      <c r="E36" s="41" t="s">
        <v>3749</v>
      </c>
      <c r="F36" s="40">
        <v>212</v>
      </c>
      <c r="G36" s="40">
        <v>209</v>
      </c>
      <c r="H36" s="40">
        <v>220</v>
      </c>
      <c r="I36" s="40">
        <v>221</v>
      </c>
      <c r="J36" s="40">
        <v>214</v>
      </c>
      <c r="K36" s="40">
        <v>227</v>
      </c>
      <c r="L36" s="40">
        <v>237</v>
      </c>
      <c r="M36" s="40">
        <v>194</v>
      </c>
      <c r="N36" s="40">
        <v>200</v>
      </c>
      <c r="O36" s="40">
        <v>205</v>
      </c>
      <c r="P36" s="40">
        <v>212</v>
      </c>
      <c r="Q36" s="40">
        <v>214</v>
      </c>
      <c r="R36" s="40">
        <v>217</v>
      </c>
      <c r="S36" s="40">
        <v>210</v>
      </c>
      <c r="T36" s="40">
        <v>214</v>
      </c>
      <c r="U36" s="40">
        <v>213</v>
      </c>
      <c r="V36" s="40">
        <v>216</v>
      </c>
      <c r="W36" s="40">
        <v>214</v>
      </c>
      <c r="X36">
        <v>220</v>
      </c>
      <c r="Y36" s="40">
        <v>214</v>
      </c>
      <c r="Z36">
        <v>213</v>
      </c>
      <c r="AA36">
        <v>207</v>
      </c>
      <c r="AB36">
        <v>196</v>
      </c>
      <c r="AC36">
        <v>190</v>
      </c>
      <c r="AD36">
        <v>182</v>
      </c>
    </row>
    <row r="37" spans="1:30" ht="12.6" x14ac:dyDescent="0.2">
      <c r="A37">
        <v>4</v>
      </c>
      <c r="B37" s="3" t="s">
        <v>572</v>
      </c>
      <c r="C37" s="41" t="s">
        <v>1634</v>
      </c>
      <c r="D37" s="202">
        <v>3</v>
      </c>
      <c r="E37" s="41" t="s">
        <v>3744</v>
      </c>
      <c r="F37" s="40">
        <v>170</v>
      </c>
      <c r="G37" s="40">
        <v>168</v>
      </c>
      <c r="H37" s="40">
        <v>176</v>
      </c>
      <c r="I37" s="40">
        <v>182</v>
      </c>
      <c r="J37" s="40">
        <v>172</v>
      </c>
      <c r="K37" s="40">
        <v>185</v>
      </c>
      <c r="L37" s="40">
        <v>193</v>
      </c>
      <c r="M37" s="40">
        <v>194</v>
      </c>
      <c r="N37" s="40">
        <v>200</v>
      </c>
      <c r="O37" s="40">
        <v>205</v>
      </c>
      <c r="P37" s="40">
        <v>212</v>
      </c>
      <c r="Q37" s="40">
        <v>214</v>
      </c>
      <c r="R37" s="40">
        <v>217</v>
      </c>
      <c r="S37" s="40">
        <v>210</v>
      </c>
      <c r="T37" s="40">
        <v>214</v>
      </c>
      <c r="U37" s="40">
        <v>213</v>
      </c>
      <c r="V37" s="40">
        <v>216</v>
      </c>
      <c r="W37" s="40">
        <v>214</v>
      </c>
      <c r="X37">
        <v>220</v>
      </c>
      <c r="Y37" s="40">
        <v>214</v>
      </c>
      <c r="Z37">
        <v>213</v>
      </c>
      <c r="AA37">
        <v>207</v>
      </c>
      <c r="AB37">
        <v>196</v>
      </c>
      <c r="AC37">
        <v>190</v>
      </c>
      <c r="AD37">
        <v>182</v>
      </c>
    </row>
    <row r="38" spans="1:30" ht="12.6" x14ac:dyDescent="0.2">
      <c r="A38">
        <v>4</v>
      </c>
      <c r="B38" s="3" t="s">
        <v>572</v>
      </c>
      <c r="C38" s="41" t="s">
        <v>1635</v>
      </c>
      <c r="D38" s="202">
        <v>4</v>
      </c>
      <c r="E38" s="41" t="s">
        <v>3743</v>
      </c>
      <c r="F38" s="40">
        <v>161</v>
      </c>
      <c r="G38" s="40">
        <v>159</v>
      </c>
      <c r="H38" s="40">
        <v>162</v>
      </c>
      <c r="I38" s="40">
        <v>167</v>
      </c>
      <c r="J38" s="40">
        <v>158</v>
      </c>
      <c r="K38" s="40">
        <v>170</v>
      </c>
      <c r="L38" s="40">
        <v>175</v>
      </c>
      <c r="M38" s="40">
        <v>176</v>
      </c>
      <c r="N38" s="40">
        <v>185</v>
      </c>
      <c r="O38" s="40">
        <v>192</v>
      </c>
      <c r="P38" s="40">
        <v>197</v>
      </c>
      <c r="Q38" s="40">
        <v>199</v>
      </c>
      <c r="R38" s="40">
        <v>198</v>
      </c>
      <c r="S38" s="40">
        <v>189</v>
      </c>
      <c r="T38" s="40">
        <v>193</v>
      </c>
      <c r="U38" s="40">
        <v>192</v>
      </c>
      <c r="V38" s="40">
        <v>195</v>
      </c>
      <c r="W38" s="40">
        <v>190</v>
      </c>
      <c r="X38">
        <v>199</v>
      </c>
      <c r="Y38" s="40">
        <v>194</v>
      </c>
      <c r="Z38">
        <v>191</v>
      </c>
      <c r="AA38">
        <v>187</v>
      </c>
      <c r="AB38">
        <v>178</v>
      </c>
      <c r="AC38">
        <v>169</v>
      </c>
      <c r="AD38">
        <v>168</v>
      </c>
    </row>
    <row r="39" spans="1:30" ht="12.6" x14ac:dyDescent="0.2">
      <c r="A39">
        <v>4</v>
      </c>
      <c r="B39" s="3" t="s">
        <v>572</v>
      </c>
      <c r="C39" s="41" t="s">
        <v>1636</v>
      </c>
      <c r="D39" s="202">
        <v>5</v>
      </c>
      <c r="E39" s="41" t="s">
        <v>3740</v>
      </c>
      <c r="F39" s="40">
        <v>1</v>
      </c>
      <c r="G39" s="40">
        <v>1</v>
      </c>
      <c r="H39" s="40">
        <v>1</v>
      </c>
      <c r="I39" s="40">
        <v>2</v>
      </c>
      <c r="J39" s="40">
        <v>1</v>
      </c>
      <c r="K39" s="40">
        <v>4</v>
      </c>
      <c r="L39" s="40">
        <v>6</v>
      </c>
      <c r="M39" s="40">
        <v>5</v>
      </c>
      <c r="N39" s="40">
        <v>3</v>
      </c>
      <c r="O39" s="40">
        <v>2</v>
      </c>
      <c r="P39" s="40">
        <v>0</v>
      </c>
      <c r="Q39" s="40">
        <v>1</v>
      </c>
      <c r="R39" s="40">
        <v>4</v>
      </c>
      <c r="S39" s="40">
        <v>6</v>
      </c>
      <c r="T39" s="40">
        <v>4</v>
      </c>
      <c r="U39" s="40">
        <v>5</v>
      </c>
      <c r="V39" s="40">
        <v>4</v>
      </c>
      <c r="W39" s="40">
        <v>7</v>
      </c>
      <c r="X39">
        <v>5</v>
      </c>
      <c r="Y39" s="40">
        <v>4</v>
      </c>
      <c r="Z39">
        <v>6</v>
      </c>
      <c r="AA39">
        <v>5</v>
      </c>
      <c r="AB39">
        <v>5</v>
      </c>
      <c r="AC39">
        <v>8</v>
      </c>
      <c r="AD39">
        <v>6</v>
      </c>
    </row>
    <row r="40" spans="1:30" ht="12.6" x14ac:dyDescent="0.2">
      <c r="A40">
        <v>4</v>
      </c>
      <c r="B40" s="3" t="s">
        <v>572</v>
      </c>
      <c r="C40" s="41" t="s">
        <v>1637</v>
      </c>
      <c r="D40" s="202">
        <v>6</v>
      </c>
      <c r="E40" s="41" t="s">
        <v>3750</v>
      </c>
      <c r="F40" s="40">
        <v>8</v>
      </c>
      <c r="G40" s="40">
        <v>8</v>
      </c>
      <c r="H40" s="40">
        <v>13</v>
      </c>
      <c r="I40" s="40">
        <v>13</v>
      </c>
      <c r="J40" s="40">
        <v>13</v>
      </c>
      <c r="K40" s="40">
        <v>12</v>
      </c>
      <c r="L40" s="40">
        <v>13</v>
      </c>
      <c r="M40" s="40">
        <v>14</v>
      </c>
      <c r="N40" s="40">
        <v>13</v>
      </c>
      <c r="O40" s="40">
        <v>12</v>
      </c>
      <c r="P40" s="40">
        <v>15</v>
      </c>
      <c r="Q40" s="40">
        <v>14</v>
      </c>
      <c r="R40" s="40">
        <v>15</v>
      </c>
      <c r="S40" s="40">
        <v>15</v>
      </c>
      <c r="T40" s="40">
        <v>17</v>
      </c>
      <c r="U40" s="40">
        <v>17</v>
      </c>
      <c r="V40" s="40">
        <v>17</v>
      </c>
      <c r="W40" s="40">
        <v>17</v>
      </c>
      <c r="X40">
        <v>16</v>
      </c>
      <c r="Y40" s="40">
        <v>16</v>
      </c>
      <c r="Z40">
        <v>16</v>
      </c>
      <c r="AA40">
        <v>15</v>
      </c>
      <c r="AB40">
        <v>13</v>
      </c>
      <c r="AC40">
        <v>13</v>
      </c>
      <c r="AD40">
        <v>8</v>
      </c>
    </row>
    <row r="41" spans="1:30" ht="12.6" x14ac:dyDescent="0.2">
      <c r="A41">
        <v>4</v>
      </c>
      <c r="B41" s="3" t="s">
        <v>572</v>
      </c>
      <c r="C41" s="38" t="s">
        <v>1638</v>
      </c>
      <c r="D41" s="202">
        <v>7</v>
      </c>
      <c r="E41" s="41" t="s">
        <v>3747</v>
      </c>
      <c r="F41" s="40">
        <v>45</v>
      </c>
      <c r="G41" s="40">
        <v>43</v>
      </c>
      <c r="H41" s="40">
        <v>46</v>
      </c>
      <c r="I41" s="40">
        <v>41</v>
      </c>
      <c r="J41" s="40">
        <v>45</v>
      </c>
      <c r="K41" s="40">
        <v>43</v>
      </c>
      <c r="L41" s="40">
        <v>45</v>
      </c>
      <c r="M41" s="40">
        <v>0</v>
      </c>
      <c r="N41" s="40">
        <v>0</v>
      </c>
      <c r="O41" s="40">
        <v>0</v>
      </c>
      <c r="P41" s="40">
        <v>0</v>
      </c>
      <c r="Q41" s="40">
        <v>0</v>
      </c>
      <c r="R41" s="40">
        <v>0</v>
      </c>
      <c r="S41" s="40">
        <v>0</v>
      </c>
      <c r="T41" s="40">
        <v>0</v>
      </c>
      <c r="U41" s="40">
        <v>0</v>
      </c>
      <c r="V41" s="40">
        <v>0</v>
      </c>
      <c r="W41" s="40">
        <v>0</v>
      </c>
      <c r="X41">
        <v>0</v>
      </c>
      <c r="Y41" s="40">
        <v>0</v>
      </c>
      <c r="Z41">
        <v>0</v>
      </c>
      <c r="AA41">
        <v>0</v>
      </c>
      <c r="AB41">
        <v>0</v>
      </c>
      <c r="AC41">
        <v>0</v>
      </c>
      <c r="AD41">
        <v>0</v>
      </c>
    </row>
    <row r="42" spans="1:30" ht="12.6" x14ac:dyDescent="0.2">
      <c r="A42">
        <v>4</v>
      </c>
      <c r="B42" s="3" t="s">
        <v>572</v>
      </c>
      <c r="C42" s="38" t="s">
        <v>1640</v>
      </c>
      <c r="D42" s="202">
        <v>8</v>
      </c>
      <c r="E42" s="41" t="s">
        <v>3742</v>
      </c>
      <c r="F42" s="40">
        <v>39</v>
      </c>
      <c r="G42" s="40">
        <v>47</v>
      </c>
      <c r="H42" s="40">
        <v>50</v>
      </c>
      <c r="I42" s="40">
        <v>46</v>
      </c>
      <c r="J42" s="40">
        <v>41</v>
      </c>
      <c r="K42" s="40">
        <v>40</v>
      </c>
      <c r="L42" s="40">
        <v>41</v>
      </c>
      <c r="M42" s="40">
        <v>0</v>
      </c>
      <c r="N42" s="40">
        <v>0</v>
      </c>
      <c r="O42" s="40">
        <v>0</v>
      </c>
      <c r="P42" s="40">
        <v>0</v>
      </c>
      <c r="Q42" s="40">
        <v>0</v>
      </c>
      <c r="R42" s="40">
        <v>0</v>
      </c>
      <c r="S42" s="40">
        <v>0</v>
      </c>
      <c r="T42" s="40">
        <v>0</v>
      </c>
      <c r="U42" s="40">
        <v>0</v>
      </c>
      <c r="V42" s="40">
        <v>0</v>
      </c>
      <c r="W42" s="40">
        <v>0</v>
      </c>
      <c r="X42">
        <v>0</v>
      </c>
      <c r="Y42" s="40">
        <v>0</v>
      </c>
      <c r="Z42">
        <v>0</v>
      </c>
      <c r="AA42">
        <v>0</v>
      </c>
      <c r="AB42">
        <v>0</v>
      </c>
      <c r="AC42">
        <v>0</v>
      </c>
      <c r="AD42">
        <v>0</v>
      </c>
    </row>
    <row r="43" spans="1:30" ht="12.6" x14ac:dyDescent="0.2">
      <c r="A43">
        <v>4</v>
      </c>
      <c r="B43" s="3" t="s">
        <v>572</v>
      </c>
      <c r="C43" s="41" t="s">
        <v>1639</v>
      </c>
      <c r="D43" s="202">
        <v>9</v>
      </c>
      <c r="E43" s="41" t="s">
        <v>3745</v>
      </c>
      <c r="F43" s="40">
        <v>15</v>
      </c>
      <c r="G43" s="40">
        <v>12</v>
      </c>
      <c r="H43" s="40">
        <v>15</v>
      </c>
      <c r="I43" s="40">
        <v>17</v>
      </c>
      <c r="J43" s="40">
        <v>14</v>
      </c>
      <c r="K43" s="40">
        <v>13</v>
      </c>
      <c r="L43" s="40">
        <v>16</v>
      </c>
      <c r="M43" s="40">
        <v>18</v>
      </c>
      <c r="N43" s="40">
        <v>15</v>
      </c>
      <c r="O43" s="40">
        <v>17</v>
      </c>
      <c r="P43" s="40">
        <v>19</v>
      </c>
      <c r="Q43" s="40">
        <v>18</v>
      </c>
      <c r="R43" s="40">
        <v>17</v>
      </c>
      <c r="S43" s="40">
        <v>15</v>
      </c>
      <c r="T43" s="40">
        <v>18</v>
      </c>
      <c r="U43" s="40">
        <v>17</v>
      </c>
      <c r="V43" s="40">
        <v>15</v>
      </c>
      <c r="W43" s="40">
        <v>18</v>
      </c>
      <c r="X43">
        <v>15</v>
      </c>
      <c r="Y43" s="40">
        <v>16</v>
      </c>
      <c r="Z43">
        <v>18</v>
      </c>
      <c r="AA43">
        <v>18</v>
      </c>
      <c r="AB43">
        <v>23</v>
      </c>
      <c r="AC43">
        <v>21</v>
      </c>
      <c r="AD43">
        <v>16</v>
      </c>
    </row>
    <row r="44" spans="1:30" ht="12.6" x14ac:dyDescent="0.2">
      <c r="A44">
        <v>4</v>
      </c>
      <c r="B44" s="3" t="s">
        <v>572</v>
      </c>
      <c r="C44" s="41" t="s">
        <v>523</v>
      </c>
      <c r="D44" s="202">
        <v>10</v>
      </c>
      <c r="E44" s="41" t="s">
        <v>3748</v>
      </c>
      <c r="F44" s="40">
        <v>51</v>
      </c>
      <c r="G44" s="40">
        <v>53</v>
      </c>
      <c r="H44" s="40">
        <v>50</v>
      </c>
      <c r="I44" s="40">
        <v>51</v>
      </c>
      <c r="J44" s="40">
        <v>48</v>
      </c>
      <c r="K44" s="40">
        <v>47</v>
      </c>
      <c r="L44" s="40">
        <v>47</v>
      </c>
      <c r="M44" s="40">
        <v>36</v>
      </c>
      <c r="N44" s="40">
        <v>0</v>
      </c>
      <c r="O44" s="40">
        <v>0</v>
      </c>
      <c r="P44" s="40">
        <v>0</v>
      </c>
      <c r="Q44" s="40">
        <v>0</v>
      </c>
      <c r="R44" s="40">
        <v>0</v>
      </c>
      <c r="S44" s="40">
        <v>0</v>
      </c>
      <c r="T44" s="40">
        <v>0</v>
      </c>
      <c r="U44" s="40">
        <v>0</v>
      </c>
      <c r="V44" s="40">
        <v>0</v>
      </c>
      <c r="W44" s="40">
        <v>0</v>
      </c>
      <c r="X44">
        <v>0</v>
      </c>
      <c r="Y44" s="40">
        <v>0</v>
      </c>
      <c r="Z44">
        <v>0</v>
      </c>
      <c r="AA44">
        <v>0</v>
      </c>
      <c r="AB44">
        <v>0</v>
      </c>
      <c r="AC44">
        <v>0</v>
      </c>
      <c r="AD44">
        <v>0</v>
      </c>
    </row>
    <row r="45" spans="1:30" ht="12.6" x14ac:dyDescent="0.2">
      <c r="A45">
        <v>4</v>
      </c>
      <c r="B45" s="3" t="s">
        <v>572</v>
      </c>
      <c r="C45" s="41" t="s">
        <v>1963</v>
      </c>
      <c r="D45" s="202">
        <v>11</v>
      </c>
      <c r="E45" s="41" t="s">
        <v>3746</v>
      </c>
      <c r="F45" s="40">
        <v>0</v>
      </c>
      <c r="G45" s="40">
        <v>0</v>
      </c>
      <c r="H45" s="40">
        <v>0</v>
      </c>
      <c r="I45" s="40">
        <v>0</v>
      </c>
      <c r="J45" s="40">
        <v>0</v>
      </c>
      <c r="K45" s="40">
        <v>0</v>
      </c>
      <c r="L45" s="40">
        <v>0</v>
      </c>
      <c r="M45" s="40">
        <v>36</v>
      </c>
      <c r="N45" s="40">
        <v>34</v>
      </c>
      <c r="O45" s="40">
        <v>32</v>
      </c>
      <c r="P45" s="40">
        <v>33</v>
      </c>
      <c r="Q45" s="40">
        <v>32</v>
      </c>
      <c r="R45" s="40">
        <v>32</v>
      </c>
      <c r="S45" s="40">
        <v>32</v>
      </c>
      <c r="T45" s="40">
        <v>31</v>
      </c>
      <c r="U45" s="40">
        <v>29</v>
      </c>
      <c r="V45" s="40">
        <v>30</v>
      </c>
      <c r="W45" s="40">
        <v>30</v>
      </c>
      <c r="X45">
        <v>28</v>
      </c>
      <c r="Y45" s="40">
        <v>30</v>
      </c>
      <c r="Z45">
        <v>31</v>
      </c>
      <c r="AA45">
        <v>32</v>
      </c>
      <c r="AB45">
        <v>31</v>
      </c>
      <c r="AC45">
        <v>33</v>
      </c>
      <c r="AD45">
        <v>33</v>
      </c>
    </row>
    <row r="46" spans="1:30" ht="12.6" x14ac:dyDescent="0.2">
      <c r="A46">
        <v>5</v>
      </c>
      <c r="B46" s="3" t="s">
        <v>573</v>
      </c>
      <c r="C46" s="41" t="s">
        <v>510</v>
      </c>
      <c r="D46" s="202">
        <v>1</v>
      </c>
      <c r="E46" s="41" t="s">
        <v>3752</v>
      </c>
      <c r="F46" s="40">
        <v>585</v>
      </c>
      <c r="G46" s="40">
        <v>611</v>
      </c>
      <c r="H46" s="40">
        <v>605</v>
      </c>
      <c r="I46" s="40">
        <v>632</v>
      </c>
      <c r="J46" s="40">
        <v>591</v>
      </c>
      <c r="K46" s="40">
        <v>599</v>
      </c>
      <c r="L46" s="40">
        <v>621</v>
      </c>
      <c r="M46" s="40">
        <v>604</v>
      </c>
      <c r="N46" s="40">
        <v>638</v>
      </c>
      <c r="O46" s="40">
        <v>622</v>
      </c>
      <c r="P46" s="40">
        <v>631</v>
      </c>
      <c r="Q46" s="40">
        <v>625</v>
      </c>
      <c r="R46" s="40">
        <v>626</v>
      </c>
      <c r="S46" s="40">
        <v>620</v>
      </c>
      <c r="T46" s="40">
        <v>629</v>
      </c>
      <c r="U46" s="40">
        <v>624</v>
      </c>
      <c r="V46" s="40">
        <v>636</v>
      </c>
      <c r="W46" s="40">
        <v>640</v>
      </c>
      <c r="X46">
        <v>652</v>
      </c>
      <c r="Y46" s="40">
        <v>631</v>
      </c>
      <c r="Z46">
        <v>622</v>
      </c>
      <c r="AA46">
        <v>617</v>
      </c>
      <c r="AB46">
        <v>613</v>
      </c>
      <c r="AC46">
        <v>592</v>
      </c>
      <c r="AD46">
        <v>582</v>
      </c>
    </row>
    <row r="47" spans="1:30" ht="12.6" x14ac:dyDescent="0.2">
      <c r="A47">
        <v>5</v>
      </c>
      <c r="B47" s="3" t="s">
        <v>573</v>
      </c>
      <c r="C47" s="41" t="s">
        <v>542</v>
      </c>
      <c r="D47" s="202">
        <v>2</v>
      </c>
      <c r="E47" s="41" t="s">
        <v>3760</v>
      </c>
      <c r="F47" s="40">
        <v>524</v>
      </c>
      <c r="G47" s="40">
        <v>515</v>
      </c>
      <c r="H47" s="40">
        <v>534</v>
      </c>
      <c r="I47" s="40">
        <v>555</v>
      </c>
      <c r="J47" s="40">
        <v>529</v>
      </c>
      <c r="K47" s="40">
        <v>547</v>
      </c>
      <c r="L47" s="40">
        <v>569</v>
      </c>
      <c r="M47" s="40">
        <v>514</v>
      </c>
      <c r="N47" s="40">
        <v>535</v>
      </c>
      <c r="O47" s="40">
        <v>525</v>
      </c>
      <c r="P47" s="40">
        <v>537</v>
      </c>
      <c r="Q47" s="40">
        <v>532</v>
      </c>
      <c r="R47" s="40">
        <v>534</v>
      </c>
      <c r="S47" s="40">
        <v>527</v>
      </c>
      <c r="T47" s="40">
        <v>543</v>
      </c>
      <c r="U47" s="40">
        <v>533</v>
      </c>
      <c r="V47" s="40">
        <v>545</v>
      </c>
      <c r="W47" s="40">
        <v>547</v>
      </c>
      <c r="X47">
        <v>548</v>
      </c>
      <c r="Y47" s="40">
        <v>531</v>
      </c>
      <c r="Z47">
        <v>532</v>
      </c>
      <c r="AA47">
        <v>523</v>
      </c>
      <c r="AB47">
        <v>521</v>
      </c>
      <c r="AC47">
        <v>497</v>
      </c>
      <c r="AD47">
        <v>486</v>
      </c>
    </row>
    <row r="48" spans="1:30" ht="12.6" x14ac:dyDescent="0.2">
      <c r="A48">
        <v>5</v>
      </c>
      <c r="B48" s="3" t="s">
        <v>573</v>
      </c>
      <c r="C48" s="41" t="s">
        <v>1634</v>
      </c>
      <c r="D48" s="202">
        <v>3</v>
      </c>
      <c r="E48" s="41" t="s">
        <v>3755</v>
      </c>
      <c r="F48" s="40">
        <v>483</v>
      </c>
      <c r="G48" s="40">
        <v>478</v>
      </c>
      <c r="H48" s="40">
        <v>496</v>
      </c>
      <c r="I48" s="40">
        <v>509</v>
      </c>
      <c r="J48" s="40">
        <v>491</v>
      </c>
      <c r="K48" s="40">
        <v>499</v>
      </c>
      <c r="L48" s="40">
        <v>519</v>
      </c>
      <c r="M48" s="40">
        <v>514</v>
      </c>
      <c r="N48" s="40">
        <v>535</v>
      </c>
      <c r="O48" s="40">
        <v>525</v>
      </c>
      <c r="P48" s="40">
        <v>537</v>
      </c>
      <c r="Q48" s="40">
        <v>532</v>
      </c>
      <c r="R48" s="40">
        <v>534</v>
      </c>
      <c r="S48" s="40">
        <v>527</v>
      </c>
      <c r="T48" s="40">
        <v>543</v>
      </c>
      <c r="U48" s="40">
        <v>533</v>
      </c>
      <c r="V48" s="40">
        <v>545</v>
      </c>
      <c r="W48" s="40">
        <v>547</v>
      </c>
      <c r="X48">
        <v>548</v>
      </c>
      <c r="Y48" s="40">
        <v>531</v>
      </c>
      <c r="Z48">
        <v>532</v>
      </c>
      <c r="AA48">
        <v>523</v>
      </c>
      <c r="AB48">
        <v>521</v>
      </c>
      <c r="AC48">
        <v>497</v>
      </c>
      <c r="AD48">
        <v>486</v>
      </c>
    </row>
    <row r="49" spans="1:30" ht="12.6" x14ac:dyDescent="0.2">
      <c r="A49">
        <v>5</v>
      </c>
      <c r="B49" s="3" t="s">
        <v>573</v>
      </c>
      <c r="C49" s="41" t="s">
        <v>1635</v>
      </c>
      <c r="D49" s="202">
        <v>4</v>
      </c>
      <c r="E49" s="41" t="s">
        <v>3754</v>
      </c>
      <c r="F49" s="40">
        <v>440</v>
      </c>
      <c r="G49" s="40">
        <v>437</v>
      </c>
      <c r="H49" s="40">
        <v>450</v>
      </c>
      <c r="I49" s="40">
        <v>463</v>
      </c>
      <c r="J49" s="40">
        <v>454</v>
      </c>
      <c r="K49" s="40">
        <v>464</v>
      </c>
      <c r="L49" s="40">
        <v>491</v>
      </c>
      <c r="M49" s="40">
        <v>481</v>
      </c>
      <c r="N49" s="40">
        <v>503</v>
      </c>
      <c r="O49" s="40">
        <v>497</v>
      </c>
      <c r="P49" s="40">
        <v>503</v>
      </c>
      <c r="Q49" s="40">
        <v>499</v>
      </c>
      <c r="R49" s="40">
        <v>499</v>
      </c>
      <c r="S49" s="40">
        <v>495</v>
      </c>
      <c r="T49" s="40">
        <v>510</v>
      </c>
      <c r="U49" s="40">
        <v>501</v>
      </c>
      <c r="V49" s="40">
        <v>514</v>
      </c>
      <c r="W49" s="40">
        <v>517</v>
      </c>
      <c r="X49">
        <v>520</v>
      </c>
      <c r="Y49" s="40">
        <v>507</v>
      </c>
      <c r="Z49">
        <v>512</v>
      </c>
      <c r="AA49">
        <v>503</v>
      </c>
      <c r="AB49">
        <v>499</v>
      </c>
      <c r="AC49">
        <v>473</v>
      </c>
      <c r="AD49">
        <v>459</v>
      </c>
    </row>
    <row r="50" spans="1:30" ht="12.6" x14ac:dyDescent="0.2">
      <c r="A50">
        <v>5</v>
      </c>
      <c r="B50" s="3" t="s">
        <v>573</v>
      </c>
      <c r="C50" s="41" t="s">
        <v>1636</v>
      </c>
      <c r="D50" s="202">
        <v>5</v>
      </c>
      <c r="E50" s="41" t="s">
        <v>3751</v>
      </c>
      <c r="F50" s="40">
        <v>9</v>
      </c>
      <c r="G50" s="40">
        <v>7</v>
      </c>
      <c r="H50" s="40">
        <v>5</v>
      </c>
      <c r="I50" s="40">
        <v>6</v>
      </c>
      <c r="J50" s="40">
        <v>7</v>
      </c>
      <c r="K50" s="40">
        <v>5</v>
      </c>
      <c r="L50" s="40">
        <v>4</v>
      </c>
      <c r="M50" s="40">
        <v>8</v>
      </c>
      <c r="N50" s="40">
        <v>11</v>
      </c>
      <c r="O50" s="40">
        <v>8</v>
      </c>
      <c r="P50" s="40">
        <v>7</v>
      </c>
      <c r="Q50" s="40">
        <v>5</v>
      </c>
      <c r="R50" s="40">
        <v>10</v>
      </c>
      <c r="S50" s="40">
        <v>6</v>
      </c>
      <c r="T50" s="40">
        <v>10</v>
      </c>
      <c r="U50" s="40">
        <v>8</v>
      </c>
      <c r="V50" s="40">
        <v>11</v>
      </c>
      <c r="W50" s="40">
        <v>10</v>
      </c>
      <c r="X50">
        <v>8</v>
      </c>
      <c r="Y50" s="40">
        <v>4</v>
      </c>
      <c r="Z50">
        <v>4</v>
      </c>
      <c r="AA50">
        <v>4</v>
      </c>
      <c r="AB50">
        <v>7</v>
      </c>
      <c r="AC50">
        <v>9</v>
      </c>
      <c r="AD50">
        <v>9</v>
      </c>
    </row>
    <row r="51" spans="1:30" ht="12.6" x14ac:dyDescent="0.2">
      <c r="A51">
        <v>5</v>
      </c>
      <c r="B51" s="3" t="s">
        <v>573</v>
      </c>
      <c r="C51" s="41" t="s">
        <v>1637</v>
      </c>
      <c r="D51" s="202">
        <v>6</v>
      </c>
      <c r="E51" s="41" t="s">
        <v>3761</v>
      </c>
      <c r="F51" s="40">
        <v>34</v>
      </c>
      <c r="G51" s="40">
        <v>34</v>
      </c>
      <c r="H51" s="40">
        <v>41</v>
      </c>
      <c r="I51" s="40">
        <v>41</v>
      </c>
      <c r="J51" s="40">
        <v>31</v>
      </c>
      <c r="K51" s="40">
        <v>31</v>
      </c>
      <c r="L51" s="40">
        <v>26</v>
      </c>
      <c r="M51" s="40">
        <v>26</v>
      </c>
      <c r="N51" s="40">
        <v>22</v>
      </c>
      <c r="O51" s="40">
        <v>22</v>
      </c>
      <c r="P51" s="40">
        <v>28</v>
      </c>
      <c r="Q51" s="40">
        <v>28</v>
      </c>
      <c r="R51" s="40">
        <v>26</v>
      </c>
      <c r="S51" s="40">
        <v>26</v>
      </c>
      <c r="T51" s="40">
        <v>24</v>
      </c>
      <c r="U51" s="40">
        <v>24</v>
      </c>
      <c r="V51" s="40">
        <v>20</v>
      </c>
      <c r="W51" s="40">
        <v>20</v>
      </c>
      <c r="X51">
        <v>20</v>
      </c>
      <c r="Y51" s="40">
        <v>20</v>
      </c>
      <c r="Z51">
        <v>16</v>
      </c>
      <c r="AA51">
        <v>16</v>
      </c>
      <c r="AB51">
        <v>15</v>
      </c>
      <c r="AC51">
        <v>15</v>
      </c>
      <c r="AD51">
        <v>18</v>
      </c>
    </row>
    <row r="52" spans="1:30" ht="12.6" x14ac:dyDescent="0.2">
      <c r="A52">
        <v>5</v>
      </c>
      <c r="B52" s="3" t="s">
        <v>573</v>
      </c>
      <c r="C52" s="38" t="s">
        <v>1638</v>
      </c>
      <c r="D52" s="202">
        <v>7</v>
      </c>
      <c r="E52" s="41" t="s">
        <v>3758</v>
      </c>
      <c r="F52" s="40">
        <v>45</v>
      </c>
      <c r="G52" s="40">
        <v>42</v>
      </c>
      <c r="H52" s="40">
        <v>42</v>
      </c>
      <c r="I52" s="40">
        <v>49</v>
      </c>
      <c r="J52" s="40">
        <v>41</v>
      </c>
      <c r="K52" s="40">
        <v>51</v>
      </c>
      <c r="L52" s="40">
        <v>52</v>
      </c>
      <c r="M52" s="40">
        <v>0</v>
      </c>
      <c r="N52" s="40">
        <v>0</v>
      </c>
      <c r="O52" s="40">
        <v>0</v>
      </c>
      <c r="P52" s="40">
        <v>0</v>
      </c>
      <c r="Q52" s="40">
        <v>0</v>
      </c>
      <c r="R52" s="40">
        <v>0</v>
      </c>
      <c r="S52" s="40">
        <v>0</v>
      </c>
      <c r="T52" s="40">
        <v>0</v>
      </c>
      <c r="U52" s="40">
        <v>0</v>
      </c>
      <c r="V52" s="40">
        <v>0</v>
      </c>
      <c r="W52" s="40">
        <v>0</v>
      </c>
      <c r="X52">
        <v>0</v>
      </c>
      <c r="Y52" s="40">
        <v>0</v>
      </c>
      <c r="Z52">
        <v>0</v>
      </c>
      <c r="AA52">
        <v>0</v>
      </c>
      <c r="AB52">
        <v>0</v>
      </c>
      <c r="AC52">
        <v>0</v>
      </c>
      <c r="AD52">
        <v>0</v>
      </c>
    </row>
    <row r="53" spans="1:30" ht="12.6" x14ac:dyDescent="0.2">
      <c r="A53">
        <v>5</v>
      </c>
      <c r="B53" s="3" t="s">
        <v>573</v>
      </c>
      <c r="C53" s="38" t="s">
        <v>1640</v>
      </c>
      <c r="D53" s="202">
        <v>8</v>
      </c>
      <c r="E53" s="41" t="s">
        <v>3753</v>
      </c>
      <c r="F53" s="40">
        <v>41</v>
      </c>
      <c r="G53" s="40">
        <v>60</v>
      </c>
      <c r="H53" s="40">
        <v>57</v>
      </c>
      <c r="I53" s="40">
        <v>54</v>
      </c>
      <c r="J53" s="40">
        <v>54</v>
      </c>
      <c r="K53" s="40">
        <v>53</v>
      </c>
      <c r="L53" s="40">
        <v>51</v>
      </c>
      <c r="M53" s="40">
        <v>0</v>
      </c>
      <c r="N53" s="40">
        <v>0</v>
      </c>
      <c r="O53" s="40">
        <v>0</v>
      </c>
      <c r="P53" s="40">
        <v>0</v>
      </c>
      <c r="Q53" s="40">
        <v>0</v>
      </c>
      <c r="R53" s="40">
        <v>0</v>
      </c>
      <c r="S53" s="40">
        <v>0</v>
      </c>
      <c r="T53" s="40">
        <v>0</v>
      </c>
      <c r="U53" s="40">
        <v>0</v>
      </c>
      <c r="V53" s="40">
        <v>0</v>
      </c>
      <c r="W53" s="40">
        <v>0</v>
      </c>
      <c r="X53">
        <v>0</v>
      </c>
      <c r="Y53" s="40">
        <v>0</v>
      </c>
      <c r="Z53">
        <v>0</v>
      </c>
      <c r="AA53">
        <v>0</v>
      </c>
      <c r="AB53">
        <v>0</v>
      </c>
      <c r="AC53">
        <v>0</v>
      </c>
      <c r="AD53">
        <v>0</v>
      </c>
    </row>
    <row r="54" spans="1:30" ht="12.6" x14ac:dyDescent="0.2">
      <c r="A54">
        <v>5</v>
      </c>
      <c r="B54" s="3" t="s">
        <v>573</v>
      </c>
      <c r="C54" s="41" t="s">
        <v>1639</v>
      </c>
      <c r="D54" s="202">
        <v>9</v>
      </c>
      <c r="E54" s="41" t="s">
        <v>3756</v>
      </c>
      <c r="F54" s="40">
        <v>70</v>
      </c>
      <c r="G54" s="40">
        <v>60</v>
      </c>
      <c r="H54" s="40">
        <v>59</v>
      </c>
      <c r="I54" s="40">
        <v>52</v>
      </c>
      <c r="J54" s="40">
        <v>53</v>
      </c>
      <c r="K54" s="40">
        <v>52</v>
      </c>
      <c r="L54" s="40">
        <v>51</v>
      </c>
      <c r="M54" s="40">
        <v>39</v>
      </c>
      <c r="N54" s="40">
        <v>52</v>
      </c>
      <c r="O54" s="40">
        <v>45</v>
      </c>
      <c r="P54" s="40">
        <v>45</v>
      </c>
      <c r="Q54" s="40">
        <v>44</v>
      </c>
      <c r="R54" s="40">
        <v>46</v>
      </c>
      <c r="S54" s="40">
        <v>46</v>
      </c>
      <c r="T54" s="40">
        <v>42</v>
      </c>
      <c r="U54" s="40">
        <v>47</v>
      </c>
      <c r="V54" s="40">
        <v>47</v>
      </c>
      <c r="W54" s="40">
        <v>50</v>
      </c>
      <c r="X54">
        <v>57</v>
      </c>
      <c r="Y54" s="40">
        <v>51</v>
      </c>
      <c r="Z54">
        <v>45</v>
      </c>
      <c r="AA54">
        <v>50</v>
      </c>
      <c r="AB54">
        <v>51</v>
      </c>
      <c r="AC54">
        <v>50</v>
      </c>
      <c r="AD54">
        <v>52</v>
      </c>
    </row>
    <row r="55" spans="1:30" ht="12.6" x14ac:dyDescent="0.2">
      <c r="A55">
        <v>5</v>
      </c>
      <c r="B55" s="3" t="s">
        <v>573</v>
      </c>
      <c r="C55" s="41" t="s">
        <v>523</v>
      </c>
      <c r="D55" s="202">
        <v>10</v>
      </c>
      <c r="E55" s="41" t="s">
        <v>3759</v>
      </c>
      <c r="F55" s="40">
        <v>64</v>
      </c>
      <c r="G55" s="40">
        <v>85</v>
      </c>
      <c r="H55" s="40">
        <v>67</v>
      </c>
      <c r="I55" s="40">
        <v>84</v>
      </c>
      <c r="J55" s="40">
        <v>63</v>
      </c>
      <c r="K55" s="40">
        <v>67</v>
      </c>
      <c r="L55" s="40">
        <v>70</v>
      </c>
      <c r="M55" s="40">
        <v>59</v>
      </c>
      <c r="N55" s="40">
        <v>0</v>
      </c>
      <c r="O55" s="40">
        <v>0</v>
      </c>
      <c r="P55" s="40">
        <v>0</v>
      </c>
      <c r="Q55" s="40">
        <v>0</v>
      </c>
      <c r="R55" s="40">
        <v>0</v>
      </c>
      <c r="S55" s="40">
        <v>0</v>
      </c>
      <c r="T55" s="40">
        <v>0</v>
      </c>
      <c r="U55" s="40">
        <v>0</v>
      </c>
      <c r="V55" s="40">
        <v>0</v>
      </c>
      <c r="W55" s="40">
        <v>0</v>
      </c>
      <c r="X55">
        <v>0</v>
      </c>
      <c r="Y55" s="40">
        <v>0</v>
      </c>
      <c r="Z55">
        <v>0</v>
      </c>
      <c r="AA55">
        <v>0</v>
      </c>
      <c r="AB55">
        <v>0</v>
      </c>
      <c r="AC55">
        <v>0</v>
      </c>
      <c r="AD55">
        <v>0</v>
      </c>
    </row>
    <row r="56" spans="1:30" ht="12.6" x14ac:dyDescent="0.2">
      <c r="A56">
        <v>5</v>
      </c>
      <c r="B56" s="3" t="s">
        <v>573</v>
      </c>
      <c r="C56" s="41" t="s">
        <v>1963</v>
      </c>
      <c r="D56" s="202">
        <v>11</v>
      </c>
      <c r="E56" s="41" t="s">
        <v>3757</v>
      </c>
      <c r="F56" s="40">
        <v>0</v>
      </c>
      <c r="G56" s="40">
        <v>0</v>
      </c>
      <c r="H56" s="40">
        <v>0</v>
      </c>
      <c r="I56" s="40">
        <v>0</v>
      </c>
      <c r="J56" s="40">
        <v>0</v>
      </c>
      <c r="K56" s="40">
        <v>0</v>
      </c>
      <c r="L56" s="40">
        <v>0</v>
      </c>
      <c r="M56" s="40">
        <v>59</v>
      </c>
      <c r="N56" s="40">
        <v>61</v>
      </c>
      <c r="O56" s="40">
        <v>62</v>
      </c>
      <c r="P56" s="40">
        <v>59</v>
      </c>
      <c r="Q56" s="40">
        <v>59</v>
      </c>
      <c r="R56" s="40">
        <v>57</v>
      </c>
      <c r="S56" s="40">
        <v>57</v>
      </c>
      <c r="T56" s="40">
        <v>54</v>
      </c>
      <c r="U56" s="40">
        <v>54</v>
      </c>
      <c r="V56" s="40">
        <v>56</v>
      </c>
      <c r="W56" s="40">
        <v>54</v>
      </c>
      <c r="X56">
        <v>53</v>
      </c>
      <c r="Y56" s="40">
        <v>54</v>
      </c>
      <c r="Z56">
        <v>51</v>
      </c>
      <c r="AA56">
        <v>48</v>
      </c>
      <c r="AB56">
        <v>48</v>
      </c>
      <c r="AC56">
        <v>52</v>
      </c>
      <c r="AD56">
        <v>50</v>
      </c>
    </row>
    <row r="57" spans="1:30" ht="12.6" x14ac:dyDescent="0.2">
      <c r="A57">
        <v>6</v>
      </c>
      <c r="B57" s="3" t="s">
        <v>561</v>
      </c>
      <c r="C57" s="41" t="s">
        <v>510</v>
      </c>
      <c r="D57" s="202">
        <v>1</v>
      </c>
      <c r="E57" s="41" t="s">
        <v>3763</v>
      </c>
      <c r="F57" s="40">
        <v>930</v>
      </c>
      <c r="G57" s="40">
        <v>914</v>
      </c>
      <c r="H57" s="40">
        <v>955</v>
      </c>
      <c r="I57" s="40">
        <v>979</v>
      </c>
      <c r="J57" s="40">
        <v>987</v>
      </c>
      <c r="K57" s="40">
        <v>1002</v>
      </c>
      <c r="L57" s="40">
        <v>1025</v>
      </c>
      <c r="M57" s="40">
        <v>1015</v>
      </c>
      <c r="N57" s="40">
        <v>1019</v>
      </c>
      <c r="O57" s="40">
        <v>1017</v>
      </c>
      <c r="P57" s="40">
        <v>1003</v>
      </c>
      <c r="Q57" s="40">
        <v>1002</v>
      </c>
      <c r="R57" s="40">
        <v>1014</v>
      </c>
      <c r="S57" s="40">
        <v>996</v>
      </c>
      <c r="T57" s="40">
        <v>986</v>
      </c>
      <c r="U57" s="40">
        <v>972</v>
      </c>
      <c r="V57" s="40">
        <v>991</v>
      </c>
      <c r="W57" s="40">
        <v>989</v>
      </c>
      <c r="X57">
        <v>995</v>
      </c>
      <c r="Y57" s="40">
        <v>987</v>
      </c>
      <c r="Z57">
        <v>1006</v>
      </c>
      <c r="AA57">
        <v>1004</v>
      </c>
      <c r="AB57">
        <v>973</v>
      </c>
      <c r="AC57">
        <v>959</v>
      </c>
      <c r="AD57">
        <v>931</v>
      </c>
    </row>
    <row r="58" spans="1:30" ht="12.6" x14ac:dyDescent="0.2">
      <c r="A58">
        <v>6</v>
      </c>
      <c r="B58" s="3" t="s">
        <v>561</v>
      </c>
      <c r="C58" s="41" t="s">
        <v>542</v>
      </c>
      <c r="D58" s="202">
        <v>2</v>
      </c>
      <c r="E58" s="41" t="s">
        <v>3771</v>
      </c>
      <c r="F58" s="40">
        <v>781</v>
      </c>
      <c r="G58" s="40">
        <v>760</v>
      </c>
      <c r="H58" s="40">
        <v>809</v>
      </c>
      <c r="I58" s="40">
        <v>837</v>
      </c>
      <c r="J58" s="40">
        <v>845</v>
      </c>
      <c r="K58" s="40">
        <v>869</v>
      </c>
      <c r="L58" s="40">
        <v>896</v>
      </c>
      <c r="M58" s="40">
        <v>685</v>
      </c>
      <c r="N58" s="40">
        <v>691</v>
      </c>
      <c r="O58" s="40">
        <v>698</v>
      </c>
      <c r="P58" s="40">
        <v>693</v>
      </c>
      <c r="Q58" s="40">
        <v>700</v>
      </c>
      <c r="R58" s="40">
        <v>715</v>
      </c>
      <c r="S58" s="40">
        <v>705</v>
      </c>
      <c r="T58" s="40">
        <v>714</v>
      </c>
      <c r="U58" s="40">
        <v>707</v>
      </c>
      <c r="V58" s="40">
        <v>729</v>
      </c>
      <c r="W58" s="40">
        <v>726</v>
      </c>
      <c r="X58">
        <v>738</v>
      </c>
      <c r="Y58" s="40">
        <v>723</v>
      </c>
      <c r="Z58">
        <v>739</v>
      </c>
      <c r="AA58">
        <v>734</v>
      </c>
      <c r="AB58">
        <v>713</v>
      </c>
      <c r="AC58">
        <v>705</v>
      </c>
      <c r="AD58">
        <v>661</v>
      </c>
    </row>
    <row r="59" spans="1:30" ht="12.6" x14ac:dyDescent="0.2">
      <c r="A59">
        <v>6</v>
      </c>
      <c r="B59" s="3" t="s">
        <v>561</v>
      </c>
      <c r="C59" s="41" t="s">
        <v>1634</v>
      </c>
      <c r="D59" s="202">
        <v>3</v>
      </c>
      <c r="E59" s="41" t="s">
        <v>3766</v>
      </c>
      <c r="F59" s="40">
        <v>602</v>
      </c>
      <c r="G59" s="40">
        <v>596</v>
      </c>
      <c r="H59" s="40">
        <v>624</v>
      </c>
      <c r="I59" s="40">
        <v>646</v>
      </c>
      <c r="J59" s="40">
        <v>644</v>
      </c>
      <c r="K59" s="40">
        <v>654</v>
      </c>
      <c r="L59" s="40">
        <v>680</v>
      </c>
      <c r="M59" s="40">
        <v>685</v>
      </c>
      <c r="N59" s="40">
        <v>691</v>
      </c>
      <c r="O59" s="40">
        <v>698</v>
      </c>
      <c r="P59" s="40">
        <v>693</v>
      </c>
      <c r="Q59" s="40">
        <v>700</v>
      </c>
      <c r="R59" s="40">
        <v>715</v>
      </c>
      <c r="S59" s="40">
        <v>705</v>
      </c>
      <c r="T59" s="40">
        <v>714</v>
      </c>
      <c r="U59" s="40">
        <v>707</v>
      </c>
      <c r="V59" s="40">
        <v>729</v>
      </c>
      <c r="W59" s="40">
        <v>726</v>
      </c>
      <c r="X59">
        <v>738</v>
      </c>
      <c r="Y59" s="40">
        <v>723</v>
      </c>
      <c r="Z59">
        <v>739</v>
      </c>
      <c r="AA59">
        <v>734</v>
      </c>
      <c r="AB59">
        <v>713</v>
      </c>
      <c r="AC59">
        <v>705</v>
      </c>
      <c r="AD59">
        <v>661</v>
      </c>
    </row>
    <row r="60" spans="1:30" ht="12.6" x14ac:dyDescent="0.2">
      <c r="A60">
        <v>6</v>
      </c>
      <c r="B60" s="3" t="s">
        <v>561</v>
      </c>
      <c r="C60" s="41" t="s">
        <v>1635</v>
      </c>
      <c r="D60" s="202">
        <v>4</v>
      </c>
      <c r="E60" s="41" t="s">
        <v>3765</v>
      </c>
      <c r="F60" s="40">
        <v>533</v>
      </c>
      <c r="G60" s="40">
        <v>525</v>
      </c>
      <c r="H60" s="40">
        <v>547</v>
      </c>
      <c r="I60" s="40">
        <v>564</v>
      </c>
      <c r="J60" s="40">
        <v>573</v>
      </c>
      <c r="K60" s="40">
        <v>584</v>
      </c>
      <c r="L60" s="40">
        <v>600</v>
      </c>
      <c r="M60" s="40">
        <v>604</v>
      </c>
      <c r="N60" s="40">
        <v>619</v>
      </c>
      <c r="O60" s="40">
        <v>626</v>
      </c>
      <c r="P60" s="40">
        <v>623</v>
      </c>
      <c r="Q60" s="40">
        <v>622</v>
      </c>
      <c r="R60" s="40">
        <v>638</v>
      </c>
      <c r="S60" s="40">
        <v>627</v>
      </c>
      <c r="T60" s="40">
        <v>636</v>
      </c>
      <c r="U60" s="40">
        <v>632</v>
      </c>
      <c r="V60" s="40">
        <v>652</v>
      </c>
      <c r="W60" s="40">
        <v>654</v>
      </c>
      <c r="X60">
        <v>666</v>
      </c>
      <c r="Y60" s="40">
        <v>651</v>
      </c>
      <c r="Z60">
        <v>668</v>
      </c>
      <c r="AA60">
        <v>659</v>
      </c>
      <c r="AB60">
        <v>636</v>
      </c>
      <c r="AC60">
        <v>620</v>
      </c>
      <c r="AD60">
        <v>584</v>
      </c>
    </row>
    <row r="61" spans="1:30" ht="12.6" x14ac:dyDescent="0.2">
      <c r="A61">
        <v>6</v>
      </c>
      <c r="B61" s="3" t="s">
        <v>561</v>
      </c>
      <c r="C61" s="41" t="s">
        <v>1636</v>
      </c>
      <c r="D61" s="202">
        <v>5</v>
      </c>
      <c r="E61" s="41" t="s">
        <v>3762</v>
      </c>
      <c r="F61" s="40">
        <v>15</v>
      </c>
      <c r="G61" s="40">
        <v>20</v>
      </c>
      <c r="H61" s="40">
        <v>18</v>
      </c>
      <c r="I61" s="40">
        <v>23</v>
      </c>
      <c r="J61" s="40">
        <v>20</v>
      </c>
      <c r="K61" s="40">
        <v>17</v>
      </c>
      <c r="L61" s="40">
        <v>21</v>
      </c>
      <c r="M61" s="40">
        <v>22</v>
      </c>
      <c r="N61" s="40">
        <v>24</v>
      </c>
      <c r="O61" s="40">
        <v>30</v>
      </c>
      <c r="P61" s="40">
        <v>24</v>
      </c>
      <c r="Q61" s="40">
        <v>30</v>
      </c>
      <c r="R61" s="40">
        <v>28</v>
      </c>
      <c r="S61" s="40">
        <v>29</v>
      </c>
      <c r="T61" s="40">
        <v>31</v>
      </c>
      <c r="U61" s="40">
        <v>31</v>
      </c>
      <c r="V61" s="40">
        <v>31</v>
      </c>
      <c r="W61" s="40">
        <v>27</v>
      </c>
      <c r="X61">
        <v>26</v>
      </c>
      <c r="Y61" s="40">
        <v>28</v>
      </c>
      <c r="Z61">
        <v>27</v>
      </c>
      <c r="AA61">
        <v>30</v>
      </c>
      <c r="AB61">
        <v>31</v>
      </c>
      <c r="AC61">
        <v>39</v>
      </c>
      <c r="AD61">
        <v>31</v>
      </c>
    </row>
    <row r="62" spans="1:30" ht="12.6" x14ac:dyDescent="0.2">
      <c r="A62">
        <v>6</v>
      </c>
      <c r="B62" s="3" t="s">
        <v>561</v>
      </c>
      <c r="C62" s="41" t="s">
        <v>1637</v>
      </c>
      <c r="D62" s="202">
        <v>6</v>
      </c>
      <c r="E62" s="41" t="s">
        <v>3772</v>
      </c>
      <c r="F62" s="40">
        <v>59</v>
      </c>
      <c r="G62" s="40">
        <v>59</v>
      </c>
      <c r="H62" s="40">
        <v>66</v>
      </c>
      <c r="I62" s="40">
        <v>65</v>
      </c>
      <c r="J62" s="40">
        <v>57</v>
      </c>
      <c r="K62" s="40">
        <v>56</v>
      </c>
      <c r="L62" s="40">
        <v>63</v>
      </c>
      <c r="M62" s="40">
        <v>61</v>
      </c>
      <c r="N62" s="40">
        <v>51</v>
      </c>
      <c r="O62" s="40">
        <v>49</v>
      </c>
      <c r="P62" s="40">
        <v>50</v>
      </c>
      <c r="Q62" s="40">
        <v>50</v>
      </c>
      <c r="R62" s="40">
        <v>51</v>
      </c>
      <c r="S62" s="40">
        <v>50</v>
      </c>
      <c r="T62" s="40">
        <v>48</v>
      </c>
      <c r="U62" s="40">
        <v>45</v>
      </c>
      <c r="V62" s="40">
        <v>47</v>
      </c>
      <c r="W62" s="40">
        <v>46</v>
      </c>
      <c r="X62">
        <v>46</v>
      </c>
      <c r="Y62" s="40">
        <v>44</v>
      </c>
      <c r="Z62">
        <v>44</v>
      </c>
      <c r="AA62">
        <v>45</v>
      </c>
      <c r="AB62">
        <v>47</v>
      </c>
      <c r="AC62">
        <v>47</v>
      </c>
      <c r="AD62">
        <v>47</v>
      </c>
    </row>
    <row r="63" spans="1:30" ht="12.6" x14ac:dyDescent="0.2">
      <c r="A63">
        <v>6</v>
      </c>
      <c r="B63" s="3" t="s">
        <v>561</v>
      </c>
      <c r="C63" s="38" t="s">
        <v>1638</v>
      </c>
      <c r="D63" s="202">
        <v>7</v>
      </c>
      <c r="E63" s="41" t="s">
        <v>3769</v>
      </c>
      <c r="F63" s="40">
        <v>186</v>
      </c>
      <c r="G63" s="40">
        <v>169</v>
      </c>
      <c r="H63" s="40">
        <v>195</v>
      </c>
      <c r="I63" s="40">
        <v>204</v>
      </c>
      <c r="J63" s="40">
        <v>216</v>
      </c>
      <c r="K63" s="40">
        <v>227</v>
      </c>
      <c r="L63" s="40">
        <v>230</v>
      </c>
      <c r="M63" s="40">
        <v>0</v>
      </c>
      <c r="N63" s="40">
        <v>0</v>
      </c>
      <c r="O63" s="40">
        <v>0</v>
      </c>
      <c r="P63" s="40">
        <v>0</v>
      </c>
      <c r="Q63" s="40">
        <v>0</v>
      </c>
      <c r="R63" s="40">
        <v>0</v>
      </c>
      <c r="S63" s="40">
        <v>0</v>
      </c>
      <c r="T63" s="40">
        <v>0</v>
      </c>
      <c r="U63" s="40">
        <v>0</v>
      </c>
      <c r="V63" s="40">
        <v>0</v>
      </c>
      <c r="W63" s="40">
        <v>0</v>
      </c>
      <c r="X63">
        <v>0</v>
      </c>
      <c r="Y63" s="40">
        <v>0</v>
      </c>
      <c r="Z63">
        <v>0</v>
      </c>
      <c r="AA63">
        <v>0</v>
      </c>
      <c r="AB63">
        <v>0</v>
      </c>
      <c r="AC63">
        <v>0</v>
      </c>
      <c r="AD63">
        <v>0</v>
      </c>
    </row>
    <row r="64" spans="1:30" ht="12.6" x14ac:dyDescent="0.2">
      <c r="A64">
        <v>6</v>
      </c>
      <c r="B64" s="3" t="s">
        <v>561</v>
      </c>
      <c r="C64" s="38" t="s">
        <v>1640</v>
      </c>
      <c r="D64" s="202">
        <v>8</v>
      </c>
      <c r="E64" s="41" t="s">
        <v>3764</v>
      </c>
      <c r="F64" s="40">
        <v>208</v>
      </c>
      <c r="G64" s="40">
        <v>212</v>
      </c>
      <c r="H64" s="40">
        <v>228</v>
      </c>
      <c r="I64" s="40">
        <v>232</v>
      </c>
      <c r="J64" s="40">
        <v>222</v>
      </c>
      <c r="K64" s="40">
        <v>224</v>
      </c>
      <c r="L64" s="40">
        <v>223</v>
      </c>
      <c r="M64" s="40">
        <v>0</v>
      </c>
      <c r="N64" s="40">
        <v>0</v>
      </c>
      <c r="O64" s="40">
        <v>0</v>
      </c>
      <c r="P64" s="40">
        <v>0</v>
      </c>
      <c r="Q64" s="40">
        <v>0</v>
      </c>
      <c r="R64" s="40">
        <v>0</v>
      </c>
      <c r="S64" s="40">
        <v>0</v>
      </c>
      <c r="T64" s="40">
        <v>0</v>
      </c>
      <c r="U64" s="40">
        <v>0</v>
      </c>
      <c r="V64" s="40">
        <v>0</v>
      </c>
      <c r="W64" s="40">
        <v>0</v>
      </c>
      <c r="X64">
        <v>0</v>
      </c>
      <c r="Y64" s="40">
        <v>0</v>
      </c>
      <c r="Z64">
        <v>0</v>
      </c>
      <c r="AA64">
        <v>0</v>
      </c>
      <c r="AB64">
        <v>0</v>
      </c>
      <c r="AC64">
        <v>0</v>
      </c>
      <c r="AD64">
        <v>0</v>
      </c>
    </row>
    <row r="65" spans="1:30" ht="12.6" x14ac:dyDescent="0.2">
      <c r="A65">
        <v>6</v>
      </c>
      <c r="B65" s="3" t="s">
        <v>561</v>
      </c>
      <c r="C65" s="41" t="s">
        <v>1639</v>
      </c>
      <c r="D65" s="202">
        <v>9</v>
      </c>
      <c r="E65" s="41" t="s">
        <v>3767</v>
      </c>
      <c r="F65" s="40">
        <v>140</v>
      </c>
      <c r="G65" s="40">
        <v>138</v>
      </c>
      <c r="H65" s="40">
        <v>144</v>
      </c>
      <c r="I65" s="40">
        <v>146</v>
      </c>
      <c r="J65" s="40">
        <v>153</v>
      </c>
      <c r="K65" s="40">
        <v>153</v>
      </c>
      <c r="L65" s="40">
        <v>143</v>
      </c>
      <c r="M65" s="40">
        <v>167</v>
      </c>
      <c r="N65" s="40">
        <v>159</v>
      </c>
      <c r="O65" s="40">
        <v>157</v>
      </c>
      <c r="P65" s="40">
        <v>148</v>
      </c>
      <c r="Q65" s="40">
        <v>144</v>
      </c>
      <c r="R65" s="40">
        <v>143</v>
      </c>
      <c r="S65" s="40">
        <v>140</v>
      </c>
      <c r="T65" s="40">
        <v>120</v>
      </c>
      <c r="U65" s="40">
        <v>121</v>
      </c>
      <c r="V65" s="40">
        <v>122</v>
      </c>
      <c r="W65" s="40">
        <v>121</v>
      </c>
      <c r="X65">
        <v>116</v>
      </c>
      <c r="Y65" s="40">
        <v>121</v>
      </c>
      <c r="Z65">
        <v>126</v>
      </c>
      <c r="AA65">
        <v>126</v>
      </c>
      <c r="AB65">
        <v>127</v>
      </c>
      <c r="AC65">
        <v>127</v>
      </c>
      <c r="AD65">
        <v>129</v>
      </c>
    </row>
    <row r="66" spans="1:30" ht="12.6" x14ac:dyDescent="0.2">
      <c r="A66">
        <v>6</v>
      </c>
      <c r="B66" s="3" t="s">
        <v>561</v>
      </c>
      <c r="C66" s="41" t="s">
        <v>523</v>
      </c>
      <c r="D66" s="202">
        <v>10</v>
      </c>
      <c r="E66" s="41" t="s">
        <v>3770</v>
      </c>
      <c r="F66" s="40">
        <v>229</v>
      </c>
      <c r="G66" s="40">
        <v>224</v>
      </c>
      <c r="H66" s="40">
        <v>238</v>
      </c>
      <c r="I66" s="40">
        <v>247</v>
      </c>
      <c r="J66" s="40">
        <v>238</v>
      </c>
      <c r="K66" s="40">
        <v>251</v>
      </c>
      <c r="L66" s="40">
        <v>249</v>
      </c>
      <c r="M66" s="40">
        <v>199</v>
      </c>
      <c r="N66" s="40">
        <v>0</v>
      </c>
      <c r="O66" s="40">
        <v>0</v>
      </c>
      <c r="P66" s="40">
        <v>0</v>
      </c>
      <c r="Q66" s="40">
        <v>0</v>
      </c>
      <c r="R66" s="40">
        <v>0</v>
      </c>
      <c r="S66" s="40">
        <v>0</v>
      </c>
      <c r="T66" s="40">
        <v>0</v>
      </c>
      <c r="U66" s="40">
        <v>0</v>
      </c>
      <c r="V66" s="40">
        <v>0</v>
      </c>
      <c r="W66" s="40">
        <v>0</v>
      </c>
      <c r="X66">
        <v>0</v>
      </c>
      <c r="Y66" s="40">
        <v>0</v>
      </c>
      <c r="Z66">
        <v>0</v>
      </c>
      <c r="AA66">
        <v>0</v>
      </c>
      <c r="AB66">
        <v>0</v>
      </c>
      <c r="AC66">
        <v>0</v>
      </c>
      <c r="AD66">
        <v>0</v>
      </c>
    </row>
    <row r="67" spans="1:30" ht="12.6" x14ac:dyDescent="0.2">
      <c r="A67">
        <v>6</v>
      </c>
      <c r="B67" s="3" t="s">
        <v>561</v>
      </c>
      <c r="C67" s="41" t="s">
        <v>1963</v>
      </c>
      <c r="D67" s="202">
        <v>11</v>
      </c>
      <c r="E67" s="41" t="s">
        <v>3768</v>
      </c>
      <c r="F67" s="40">
        <v>0</v>
      </c>
      <c r="G67" s="40">
        <v>0</v>
      </c>
      <c r="H67" s="40">
        <v>0</v>
      </c>
      <c r="I67" s="40">
        <v>0</v>
      </c>
      <c r="J67" s="40">
        <v>0</v>
      </c>
      <c r="K67" s="40">
        <v>0</v>
      </c>
      <c r="L67" s="40">
        <v>0</v>
      </c>
      <c r="M67" s="40">
        <v>199</v>
      </c>
      <c r="N67" s="40">
        <v>205</v>
      </c>
      <c r="O67" s="40">
        <v>199</v>
      </c>
      <c r="P67" s="40">
        <v>194</v>
      </c>
      <c r="Q67" s="40">
        <v>189</v>
      </c>
      <c r="R67" s="40">
        <v>185</v>
      </c>
      <c r="S67" s="40">
        <v>176</v>
      </c>
      <c r="T67" s="40">
        <v>178</v>
      </c>
      <c r="U67" s="40">
        <v>172</v>
      </c>
      <c r="V67" s="40">
        <v>167</v>
      </c>
      <c r="W67" s="40">
        <v>166</v>
      </c>
      <c r="X67">
        <v>159</v>
      </c>
      <c r="Y67" s="40">
        <v>160</v>
      </c>
      <c r="Z67">
        <v>161</v>
      </c>
      <c r="AA67">
        <v>158</v>
      </c>
      <c r="AB67">
        <v>160</v>
      </c>
      <c r="AC67">
        <v>157</v>
      </c>
      <c r="AD67">
        <v>165</v>
      </c>
    </row>
    <row r="68" spans="1:30" ht="12.6" x14ac:dyDescent="0.2">
      <c r="A68">
        <v>7</v>
      </c>
      <c r="B68" s="3" t="s">
        <v>574</v>
      </c>
      <c r="C68" s="41" t="s">
        <v>510</v>
      </c>
      <c r="D68" s="202">
        <v>1</v>
      </c>
      <c r="E68" s="41" t="s">
        <v>3774</v>
      </c>
      <c r="F68" s="40">
        <v>209</v>
      </c>
      <c r="G68" s="40">
        <v>211</v>
      </c>
      <c r="H68" s="40">
        <v>221</v>
      </c>
      <c r="I68" s="40">
        <v>231</v>
      </c>
      <c r="J68" s="40">
        <v>237</v>
      </c>
      <c r="K68" s="40">
        <v>231</v>
      </c>
      <c r="L68" s="40">
        <v>243</v>
      </c>
      <c r="M68" s="40">
        <v>236</v>
      </c>
      <c r="N68" s="40">
        <v>237</v>
      </c>
      <c r="O68" s="40">
        <v>232</v>
      </c>
      <c r="P68" s="40">
        <v>223</v>
      </c>
      <c r="Q68" s="40">
        <v>228</v>
      </c>
      <c r="R68" s="40">
        <v>238</v>
      </c>
      <c r="S68" s="40">
        <v>232</v>
      </c>
      <c r="T68" s="40">
        <v>223</v>
      </c>
      <c r="U68" s="40">
        <v>214</v>
      </c>
      <c r="V68" s="40">
        <v>224</v>
      </c>
      <c r="W68" s="40">
        <v>227</v>
      </c>
      <c r="X68">
        <v>226</v>
      </c>
      <c r="Y68" s="40">
        <v>222</v>
      </c>
      <c r="Z68">
        <v>227</v>
      </c>
      <c r="AA68">
        <v>230</v>
      </c>
      <c r="AB68">
        <v>221</v>
      </c>
      <c r="AC68">
        <v>212</v>
      </c>
      <c r="AD68">
        <v>205</v>
      </c>
    </row>
    <row r="69" spans="1:30" ht="12.6" x14ac:dyDescent="0.2">
      <c r="A69">
        <v>7</v>
      </c>
      <c r="B69" s="3" t="s">
        <v>574</v>
      </c>
      <c r="C69" s="41" t="s">
        <v>542</v>
      </c>
      <c r="D69" s="202">
        <v>2</v>
      </c>
      <c r="E69" s="41" t="s">
        <v>3782</v>
      </c>
      <c r="F69" s="40">
        <v>195</v>
      </c>
      <c r="G69" s="40">
        <v>193</v>
      </c>
      <c r="H69" s="40">
        <v>205</v>
      </c>
      <c r="I69" s="40">
        <v>211</v>
      </c>
      <c r="J69" s="40">
        <v>213</v>
      </c>
      <c r="K69" s="40">
        <v>213</v>
      </c>
      <c r="L69" s="40">
        <v>225</v>
      </c>
      <c r="M69" s="40">
        <v>147</v>
      </c>
      <c r="N69" s="40">
        <v>146</v>
      </c>
      <c r="O69" s="40">
        <v>146</v>
      </c>
      <c r="P69" s="40">
        <v>143</v>
      </c>
      <c r="Q69" s="40">
        <v>151</v>
      </c>
      <c r="R69" s="40">
        <v>160</v>
      </c>
      <c r="S69" s="40">
        <v>155</v>
      </c>
      <c r="T69" s="40">
        <v>151</v>
      </c>
      <c r="U69" s="40">
        <v>147</v>
      </c>
      <c r="V69" s="40">
        <v>159</v>
      </c>
      <c r="W69" s="40">
        <v>162</v>
      </c>
      <c r="X69">
        <v>164</v>
      </c>
      <c r="Y69" s="40">
        <v>159</v>
      </c>
      <c r="Z69">
        <v>166</v>
      </c>
      <c r="AA69">
        <v>168</v>
      </c>
      <c r="AB69">
        <v>164</v>
      </c>
      <c r="AC69">
        <v>157</v>
      </c>
      <c r="AD69">
        <v>146</v>
      </c>
    </row>
    <row r="70" spans="1:30" ht="12.6" x14ac:dyDescent="0.2">
      <c r="A70">
        <v>7</v>
      </c>
      <c r="B70" s="3" t="s">
        <v>574</v>
      </c>
      <c r="C70" s="41" t="s">
        <v>1634</v>
      </c>
      <c r="D70" s="202">
        <v>3</v>
      </c>
      <c r="E70" s="41" t="s">
        <v>3777</v>
      </c>
      <c r="F70" s="40">
        <v>127</v>
      </c>
      <c r="G70" s="40">
        <v>128</v>
      </c>
      <c r="H70" s="40">
        <v>133</v>
      </c>
      <c r="I70" s="40">
        <v>135</v>
      </c>
      <c r="J70" s="40">
        <v>141</v>
      </c>
      <c r="K70" s="40">
        <v>134</v>
      </c>
      <c r="L70" s="40">
        <v>144</v>
      </c>
      <c r="M70" s="40">
        <v>147</v>
      </c>
      <c r="N70" s="40">
        <v>146</v>
      </c>
      <c r="O70" s="40">
        <v>146</v>
      </c>
      <c r="P70" s="40">
        <v>143</v>
      </c>
      <c r="Q70" s="40">
        <v>151</v>
      </c>
      <c r="R70" s="40">
        <v>160</v>
      </c>
      <c r="S70" s="40">
        <v>155</v>
      </c>
      <c r="T70" s="40">
        <v>151</v>
      </c>
      <c r="U70" s="40">
        <v>147</v>
      </c>
      <c r="V70" s="40">
        <v>159</v>
      </c>
      <c r="W70" s="40">
        <v>162</v>
      </c>
      <c r="X70">
        <v>164</v>
      </c>
      <c r="Y70" s="40">
        <v>159</v>
      </c>
      <c r="Z70">
        <v>166</v>
      </c>
      <c r="AA70">
        <v>168</v>
      </c>
      <c r="AB70">
        <v>164</v>
      </c>
      <c r="AC70">
        <v>157</v>
      </c>
      <c r="AD70">
        <v>146</v>
      </c>
    </row>
    <row r="71" spans="1:30" ht="12.6" x14ac:dyDescent="0.2">
      <c r="A71">
        <v>7</v>
      </c>
      <c r="B71" s="3" t="s">
        <v>574</v>
      </c>
      <c r="C71" s="41" t="s">
        <v>1635</v>
      </c>
      <c r="D71" s="202">
        <v>4</v>
      </c>
      <c r="E71" s="41" t="s">
        <v>3776</v>
      </c>
      <c r="F71" s="40">
        <v>111</v>
      </c>
      <c r="G71" s="40">
        <v>112</v>
      </c>
      <c r="H71" s="40">
        <v>117</v>
      </c>
      <c r="I71" s="40">
        <v>117</v>
      </c>
      <c r="J71" s="40">
        <v>125</v>
      </c>
      <c r="K71" s="40">
        <v>115</v>
      </c>
      <c r="L71" s="40">
        <v>121</v>
      </c>
      <c r="M71" s="40">
        <v>124</v>
      </c>
      <c r="N71" s="40">
        <v>125</v>
      </c>
      <c r="O71" s="40">
        <v>123</v>
      </c>
      <c r="P71" s="40">
        <v>123</v>
      </c>
      <c r="Q71" s="40">
        <v>131</v>
      </c>
      <c r="R71" s="40">
        <v>140</v>
      </c>
      <c r="S71" s="40">
        <v>134</v>
      </c>
      <c r="T71" s="40">
        <v>132</v>
      </c>
      <c r="U71" s="40">
        <v>130</v>
      </c>
      <c r="V71" s="40">
        <v>140</v>
      </c>
      <c r="W71" s="40">
        <v>143</v>
      </c>
      <c r="X71">
        <v>146</v>
      </c>
      <c r="Y71" s="40">
        <v>141</v>
      </c>
      <c r="Z71">
        <v>143</v>
      </c>
      <c r="AA71">
        <v>146</v>
      </c>
      <c r="AB71">
        <v>139</v>
      </c>
      <c r="AC71">
        <v>132</v>
      </c>
      <c r="AD71">
        <v>129</v>
      </c>
    </row>
    <row r="72" spans="1:30" ht="12.6" x14ac:dyDescent="0.2">
      <c r="A72">
        <v>7</v>
      </c>
      <c r="B72" s="3" t="s">
        <v>574</v>
      </c>
      <c r="C72" s="41" t="s">
        <v>1636</v>
      </c>
      <c r="D72" s="202">
        <v>5</v>
      </c>
      <c r="E72" s="41" t="s">
        <v>3773</v>
      </c>
      <c r="F72" s="40">
        <v>1</v>
      </c>
      <c r="G72" s="40">
        <v>1</v>
      </c>
      <c r="H72" s="40">
        <v>0</v>
      </c>
      <c r="I72" s="40">
        <v>3</v>
      </c>
      <c r="J72" s="40">
        <v>2</v>
      </c>
      <c r="K72" s="40">
        <v>5</v>
      </c>
      <c r="L72" s="40">
        <v>7</v>
      </c>
      <c r="M72" s="40">
        <v>8</v>
      </c>
      <c r="N72" s="40">
        <v>4</v>
      </c>
      <c r="O72" s="40">
        <v>7</v>
      </c>
      <c r="P72" s="40">
        <v>6</v>
      </c>
      <c r="Q72" s="40">
        <v>6</v>
      </c>
      <c r="R72" s="40">
        <v>5</v>
      </c>
      <c r="S72" s="40">
        <v>7</v>
      </c>
      <c r="T72" s="40">
        <v>8</v>
      </c>
      <c r="U72" s="40">
        <v>8</v>
      </c>
      <c r="V72" s="40">
        <v>11</v>
      </c>
      <c r="W72" s="40">
        <v>11</v>
      </c>
      <c r="X72">
        <v>10</v>
      </c>
      <c r="Y72" s="40">
        <v>10</v>
      </c>
      <c r="Z72">
        <v>11</v>
      </c>
      <c r="AA72">
        <v>10</v>
      </c>
      <c r="AB72">
        <v>13</v>
      </c>
      <c r="AC72">
        <v>13</v>
      </c>
      <c r="AD72">
        <v>8</v>
      </c>
    </row>
    <row r="73" spans="1:30" ht="12.6" x14ac:dyDescent="0.2">
      <c r="A73">
        <v>7</v>
      </c>
      <c r="B73" s="3" t="s">
        <v>574</v>
      </c>
      <c r="C73" s="41" t="s">
        <v>1637</v>
      </c>
      <c r="D73" s="202">
        <v>6</v>
      </c>
      <c r="E73" s="41" t="s">
        <v>3783</v>
      </c>
      <c r="F73" s="40">
        <v>15</v>
      </c>
      <c r="G73" s="40">
        <v>15</v>
      </c>
      <c r="H73" s="40">
        <v>16</v>
      </c>
      <c r="I73" s="40">
        <v>15</v>
      </c>
      <c r="J73" s="40">
        <v>15</v>
      </c>
      <c r="K73" s="40">
        <v>14</v>
      </c>
      <c r="L73" s="40">
        <v>16</v>
      </c>
      <c r="M73" s="40">
        <v>15</v>
      </c>
      <c r="N73" s="40">
        <v>17</v>
      </c>
      <c r="O73" s="40">
        <v>16</v>
      </c>
      <c r="P73" s="40">
        <v>15</v>
      </c>
      <c r="Q73" s="40">
        <v>15</v>
      </c>
      <c r="R73" s="40">
        <v>15</v>
      </c>
      <c r="S73" s="40">
        <v>14</v>
      </c>
      <c r="T73" s="40">
        <v>11</v>
      </c>
      <c r="U73" s="40">
        <v>9</v>
      </c>
      <c r="V73" s="40">
        <v>8</v>
      </c>
      <c r="W73" s="40">
        <v>8</v>
      </c>
      <c r="X73">
        <v>8</v>
      </c>
      <c r="Y73" s="40">
        <v>8</v>
      </c>
      <c r="Z73">
        <v>12</v>
      </c>
      <c r="AA73">
        <v>12</v>
      </c>
      <c r="AB73">
        <v>12</v>
      </c>
      <c r="AC73">
        <v>12</v>
      </c>
      <c r="AD73">
        <v>9</v>
      </c>
    </row>
    <row r="74" spans="1:30" ht="12.6" x14ac:dyDescent="0.2">
      <c r="A74">
        <v>7</v>
      </c>
      <c r="B74" s="3" t="s">
        <v>574</v>
      </c>
      <c r="C74" s="38" t="s">
        <v>1638</v>
      </c>
      <c r="D74" s="202">
        <v>7</v>
      </c>
      <c r="E74" s="41" t="s">
        <v>3780</v>
      </c>
      <c r="F74" s="40">
        <v>70</v>
      </c>
      <c r="G74" s="40">
        <v>67</v>
      </c>
      <c r="H74" s="40">
        <v>76</v>
      </c>
      <c r="I74" s="40">
        <v>79</v>
      </c>
      <c r="J74" s="40">
        <v>75</v>
      </c>
      <c r="K74" s="40">
        <v>81</v>
      </c>
      <c r="L74" s="40">
        <v>84</v>
      </c>
      <c r="M74" s="40">
        <v>0</v>
      </c>
      <c r="N74" s="40">
        <v>0</v>
      </c>
      <c r="O74" s="40">
        <v>0</v>
      </c>
      <c r="P74" s="40">
        <v>0</v>
      </c>
      <c r="Q74" s="40">
        <v>0</v>
      </c>
      <c r="R74" s="40">
        <v>0</v>
      </c>
      <c r="S74" s="40">
        <v>0</v>
      </c>
      <c r="T74" s="40">
        <v>0</v>
      </c>
      <c r="U74" s="40">
        <v>0</v>
      </c>
      <c r="V74" s="40">
        <v>0</v>
      </c>
      <c r="W74" s="40">
        <v>0</v>
      </c>
      <c r="X74">
        <v>0</v>
      </c>
      <c r="Y74" s="40">
        <v>0</v>
      </c>
      <c r="Z74">
        <v>0</v>
      </c>
      <c r="AA74">
        <v>0</v>
      </c>
      <c r="AB74">
        <v>0</v>
      </c>
      <c r="AC74">
        <v>0</v>
      </c>
      <c r="AD74">
        <v>0</v>
      </c>
    </row>
    <row r="75" spans="1:30" ht="12.6" x14ac:dyDescent="0.2">
      <c r="A75">
        <v>7</v>
      </c>
      <c r="B75" s="3" t="s">
        <v>574</v>
      </c>
      <c r="C75" s="38" t="s">
        <v>1640</v>
      </c>
      <c r="D75" s="202">
        <v>8</v>
      </c>
      <c r="E75" s="41" t="s">
        <v>3775</v>
      </c>
      <c r="F75" s="40">
        <v>77</v>
      </c>
      <c r="G75" s="40">
        <v>75</v>
      </c>
      <c r="H75" s="40">
        <v>81</v>
      </c>
      <c r="I75" s="40">
        <v>81</v>
      </c>
      <c r="J75" s="40">
        <v>82</v>
      </c>
      <c r="K75" s="40">
        <v>78</v>
      </c>
      <c r="L75" s="40">
        <v>74</v>
      </c>
      <c r="M75" s="40">
        <v>0</v>
      </c>
      <c r="N75" s="40">
        <v>0</v>
      </c>
      <c r="O75" s="40">
        <v>0</v>
      </c>
      <c r="P75" s="40">
        <v>0</v>
      </c>
      <c r="Q75" s="40">
        <v>0</v>
      </c>
      <c r="R75" s="40">
        <v>0</v>
      </c>
      <c r="S75" s="40">
        <v>0</v>
      </c>
      <c r="T75" s="40">
        <v>0</v>
      </c>
      <c r="U75" s="40">
        <v>0</v>
      </c>
      <c r="V75" s="40">
        <v>0</v>
      </c>
      <c r="W75" s="40">
        <v>0</v>
      </c>
      <c r="X75">
        <v>0</v>
      </c>
      <c r="Y75" s="40">
        <v>0</v>
      </c>
      <c r="Z75">
        <v>0</v>
      </c>
      <c r="AA75">
        <v>0</v>
      </c>
      <c r="AB75">
        <v>0</v>
      </c>
      <c r="AC75">
        <v>0</v>
      </c>
      <c r="AD75">
        <v>0</v>
      </c>
    </row>
    <row r="76" spans="1:30" ht="12.6" x14ac:dyDescent="0.2">
      <c r="A76">
        <v>7</v>
      </c>
      <c r="B76" s="3" t="s">
        <v>574</v>
      </c>
      <c r="C76" s="41" t="s">
        <v>1639</v>
      </c>
      <c r="D76" s="202">
        <v>9</v>
      </c>
      <c r="E76" s="41" t="s">
        <v>3778</v>
      </c>
      <c r="F76" s="40">
        <v>13</v>
      </c>
      <c r="G76" s="40">
        <v>17</v>
      </c>
      <c r="H76" s="40">
        <v>18</v>
      </c>
      <c r="I76" s="40">
        <v>22</v>
      </c>
      <c r="J76" s="40">
        <v>21</v>
      </c>
      <c r="K76" s="40">
        <v>24</v>
      </c>
      <c r="L76" s="40">
        <v>23</v>
      </c>
      <c r="M76" s="40">
        <v>21</v>
      </c>
      <c r="N76" s="40">
        <v>25</v>
      </c>
      <c r="O76" s="40">
        <v>25</v>
      </c>
      <c r="P76" s="40">
        <v>20</v>
      </c>
      <c r="Q76" s="40">
        <v>18</v>
      </c>
      <c r="R76" s="40">
        <v>19</v>
      </c>
      <c r="S76" s="40">
        <v>20</v>
      </c>
      <c r="T76" s="40">
        <v>14</v>
      </c>
      <c r="U76" s="40">
        <v>15</v>
      </c>
      <c r="V76" s="40">
        <v>15</v>
      </c>
      <c r="W76" s="40">
        <v>13</v>
      </c>
      <c r="X76">
        <v>12</v>
      </c>
      <c r="Y76" s="40">
        <v>11</v>
      </c>
      <c r="Z76">
        <v>8</v>
      </c>
      <c r="AA76">
        <v>10</v>
      </c>
      <c r="AB76">
        <v>11</v>
      </c>
      <c r="AC76">
        <v>11</v>
      </c>
      <c r="AD76">
        <v>11</v>
      </c>
    </row>
    <row r="77" spans="1:30" ht="12.6" x14ac:dyDescent="0.2">
      <c r="A77">
        <v>7</v>
      </c>
      <c r="B77" s="3" t="s">
        <v>574</v>
      </c>
      <c r="C77" s="41" t="s">
        <v>523</v>
      </c>
      <c r="D77" s="202">
        <v>10</v>
      </c>
      <c r="E77" s="41" t="s">
        <v>3781</v>
      </c>
      <c r="F77" s="40">
        <v>80</v>
      </c>
      <c r="G77" s="40">
        <v>78</v>
      </c>
      <c r="H77" s="40">
        <v>84</v>
      </c>
      <c r="I77" s="40">
        <v>89</v>
      </c>
      <c r="J77" s="40">
        <v>86</v>
      </c>
      <c r="K77" s="40">
        <v>88</v>
      </c>
      <c r="L77" s="40">
        <v>89</v>
      </c>
      <c r="M77" s="40">
        <v>78</v>
      </c>
      <c r="N77" s="40">
        <v>0</v>
      </c>
      <c r="O77" s="40">
        <v>0</v>
      </c>
      <c r="P77" s="40">
        <v>0</v>
      </c>
      <c r="Q77" s="40">
        <v>0</v>
      </c>
      <c r="R77" s="40">
        <v>0</v>
      </c>
      <c r="S77" s="40">
        <v>0</v>
      </c>
      <c r="T77" s="40">
        <v>0</v>
      </c>
      <c r="U77" s="40">
        <v>0</v>
      </c>
      <c r="V77" s="40">
        <v>0</v>
      </c>
      <c r="W77" s="40">
        <v>0</v>
      </c>
      <c r="X77">
        <v>0</v>
      </c>
      <c r="Y77" s="40">
        <v>0</v>
      </c>
      <c r="Z77">
        <v>0</v>
      </c>
      <c r="AA77">
        <v>0</v>
      </c>
      <c r="AB77">
        <v>0</v>
      </c>
      <c r="AC77">
        <v>0</v>
      </c>
      <c r="AD77">
        <v>0</v>
      </c>
    </row>
    <row r="78" spans="1:30" ht="12.6" x14ac:dyDescent="0.2">
      <c r="A78">
        <v>7</v>
      </c>
      <c r="B78" s="3" t="s">
        <v>574</v>
      </c>
      <c r="C78" s="41" t="s">
        <v>1963</v>
      </c>
      <c r="D78" s="202">
        <v>11</v>
      </c>
      <c r="E78" s="41" t="s">
        <v>3779</v>
      </c>
      <c r="F78" s="40">
        <v>0</v>
      </c>
      <c r="G78" s="40">
        <v>0</v>
      </c>
      <c r="H78" s="40">
        <v>0</v>
      </c>
      <c r="I78" s="40">
        <v>0</v>
      </c>
      <c r="J78" s="40">
        <v>0</v>
      </c>
      <c r="K78" s="40">
        <v>0</v>
      </c>
      <c r="L78" s="40">
        <v>0</v>
      </c>
      <c r="M78" s="40">
        <v>77</v>
      </c>
      <c r="N78" s="40">
        <v>76</v>
      </c>
      <c r="O78" s="40">
        <v>72</v>
      </c>
      <c r="P78" s="40">
        <v>69</v>
      </c>
      <c r="Q78" s="40">
        <v>67</v>
      </c>
      <c r="R78" s="40">
        <v>67</v>
      </c>
      <c r="S78" s="40">
        <v>63</v>
      </c>
      <c r="T78" s="40">
        <v>64</v>
      </c>
      <c r="U78" s="40">
        <v>58</v>
      </c>
      <c r="V78" s="40">
        <v>56</v>
      </c>
      <c r="W78" s="40">
        <v>57</v>
      </c>
      <c r="X78">
        <v>55</v>
      </c>
      <c r="Y78" s="40">
        <v>56</v>
      </c>
      <c r="Z78">
        <v>56</v>
      </c>
      <c r="AA78">
        <v>54</v>
      </c>
      <c r="AB78">
        <v>52</v>
      </c>
      <c r="AC78">
        <v>49</v>
      </c>
      <c r="AD78">
        <v>52</v>
      </c>
    </row>
    <row r="79" spans="1:30" ht="12.6" x14ac:dyDescent="0.2">
      <c r="A79">
        <v>8</v>
      </c>
      <c r="B79" s="3" t="s">
        <v>575</v>
      </c>
      <c r="C79" s="41" t="s">
        <v>510</v>
      </c>
      <c r="D79" s="202">
        <v>1</v>
      </c>
      <c r="E79" s="41" t="s">
        <v>3785</v>
      </c>
      <c r="F79" s="40">
        <v>327</v>
      </c>
      <c r="G79" s="40">
        <v>321</v>
      </c>
      <c r="H79" s="40">
        <v>341</v>
      </c>
      <c r="I79" s="40">
        <v>354</v>
      </c>
      <c r="J79" s="40">
        <v>355</v>
      </c>
      <c r="K79" s="40">
        <v>379</v>
      </c>
      <c r="L79" s="40">
        <v>386</v>
      </c>
      <c r="M79" s="40">
        <v>386</v>
      </c>
      <c r="N79" s="40">
        <v>381</v>
      </c>
      <c r="O79" s="40">
        <v>389</v>
      </c>
      <c r="P79" s="40">
        <v>389</v>
      </c>
      <c r="Q79" s="40">
        <v>383</v>
      </c>
      <c r="R79" s="40">
        <v>389</v>
      </c>
      <c r="S79" s="40">
        <v>382</v>
      </c>
      <c r="T79" s="40">
        <v>376</v>
      </c>
      <c r="U79" s="40">
        <v>368</v>
      </c>
      <c r="V79" s="40">
        <v>374</v>
      </c>
      <c r="W79" s="40">
        <v>370</v>
      </c>
      <c r="X79">
        <v>370</v>
      </c>
      <c r="Y79" s="40">
        <v>369</v>
      </c>
      <c r="Z79">
        <v>377</v>
      </c>
      <c r="AA79">
        <v>374</v>
      </c>
      <c r="AB79">
        <v>363</v>
      </c>
      <c r="AC79">
        <v>365</v>
      </c>
      <c r="AD79">
        <v>349</v>
      </c>
    </row>
    <row r="80" spans="1:30" ht="12.6" x14ac:dyDescent="0.2">
      <c r="A80">
        <v>8</v>
      </c>
      <c r="B80" s="3" t="s">
        <v>575</v>
      </c>
      <c r="C80" s="41" t="s">
        <v>542</v>
      </c>
      <c r="D80" s="202">
        <v>2</v>
      </c>
      <c r="E80" s="41" t="s">
        <v>3793</v>
      </c>
      <c r="F80" s="40">
        <v>279</v>
      </c>
      <c r="G80" s="40">
        <v>275</v>
      </c>
      <c r="H80" s="40">
        <v>297</v>
      </c>
      <c r="I80" s="40">
        <v>315</v>
      </c>
      <c r="J80" s="40">
        <v>325</v>
      </c>
      <c r="K80" s="40">
        <v>346</v>
      </c>
      <c r="L80" s="40">
        <v>358</v>
      </c>
      <c r="M80" s="40">
        <v>293</v>
      </c>
      <c r="N80" s="40">
        <v>295</v>
      </c>
      <c r="O80" s="40">
        <v>303</v>
      </c>
      <c r="P80" s="40">
        <v>301</v>
      </c>
      <c r="Q80" s="40">
        <v>299</v>
      </c>
      <c r="R80" s="40">
        <v>303</v>
      </c>
      <c r="S80" s="40">
        <v>301</v>
      </c>
      <c r="T80" s="40">
        <v>300</v>
      </c>
      <c r="U80" s="40">
        <v>292</v>
      </c>
      <c r="V80" s="40">
        <v>298</v>
      </c>
      <c r="W80" s="40">
        <v>295</v>
      </c>
      <c r="X80">
        <v>295</v>
      </c>
      <c r="Y80" s="40">
        <v>293</v>
      </c>
      <c r="Z80">
        <v>299</v>
      </c>
      <c r="AA80">
        <v>294</v>
      </c>
      <c r="AB80">
        <v>285</v>
      </c>
      <c r="AC80">
        <v>287</v>
      </c>
      <c r="AD80">
        <v>272</v>
      </c>
    </row>
    <row r="81" spans="1:30" ht="12.6" x14ac:dyDescent="0.2">
      <c r="A81">
        <v>8</v>
      </c>
      <c r="B81" s="3" t="s">
        <v>575</v>
      </c>
      <c r="C81" s="41" t="s">
        <v>1634</v>
      </c>
      <c r="D81" s="202">
        <v>3</v>
      </c>
      <c r="E81" s="41" t="s">
        <v>3788</v>
      </c>
      <c r="F81" s="40">
        <v>233</v>
      </c>
      <c r="G81" s="40">
        <v>235</v>
      </c>
      <c r="H81" s="40">
        <v>245</v>
      </c>
      <c r="I81" s="40">
        <v>264</v>
      </c>
      <c r="J81" s="40">
        <v>260</v>
      </c>
      <c r="K81" s="40">
        <v>280</v>
      </c>
      <c r="L81" s="40">
        <v>290</v>
      </c>
      <c r="M81" s="40">
        <v>293</v>
      </c>
      <c r="N81" s="40">
        <v>295</v>
      </c>
      <c r="O81" s="40">
        <v>303</v>
      </c>
      <c r="P81" s="40">
        <v>301</v>
      </c>
      <c r="Q81" s="40">
        <v>299</v>
      </c>
      <c r="R81" s="40">
        <v>303</v>
      </c>
      <c r="S81" s="40">
        <v>301</v>
      </c>
      <c r="T81" s="40">
        <v>300</v>
      </c>
      <c r="U81" s="40">
        <v>292</v>
      </c>
      <c r="V81" s="40">
        <v>298</v>
      </c>
      <c r="W81" s="40">
        <v>295</v>
      </c>
      <c r="X81">
        <v>295</v>
      </c>
      <c r="Y81" s="40">
        <v>293</v>
      </c>
      <c r="Z81">
        <v>299</v>
      </c>
      <c r="AA81">
        <v>294</v>
      </c>
      <c r="AB81">
        <v>285</v>
      </c>
      <c r="AC81">
        <v>287</v>
      </c>
      <c r="AD81">
        <v>272</v>
      </c>
    </row>
    <row r="82" spans="1:30" ht="12.6" x14ac:dyDescent="0.2">
      <c r="A82">
        <v>8</v>
      </c>
      <c r="B82" s="3" t="s">
        <v>575</v>
      </c>
      <c r="C82" s="41" t="s">
        <v>1635</v>
      </c>
      <c r="D82" s="202">
        <v>4</v>
      </c>
      <c r="E82" s="41" t="s">
        <v>3787</v>
      </c>
      <c r="F82" s="40">
        <v>212</v>
      </c>
      <c r="G82" s="40">
        <v>212</v>
      </c>
      <c r="H82" s="40">
        <v>219</v>
      </c>
      <c r="I82" s="40">
        <v>239</v>
      </c>
      <c r="J82" s="40">
        <v>242</v>
      </c>
      <c r="K82" s="40">
        <v>261</v>
      </c>
      <c r="L82" s="40">
        <v>268</v>
      </c>
      <c r="M82" s="40">
        <v>268</v>
      </c>
      <c r="N82" s="40">
        <v>274</v>
      </c>
      <c r="O82" s="40">
        <v>282</v>
      </c>
      <c r="P82" s="40">
        <v>273</v>
      </c>
      <c r="Q82" s="40">
        <v>263</v>
      </c>
      <c r="R82" s="40">
        <v>269</v>
      </c>
      <c r="S82" s="40">
        <v>269</v>
      </c>
      <c r="T82" s="40">
        <v>270</v>
      </c>
      <c r="U82" s="40">
        <v>260</v>
      </c>
      <c r="V82" s="40">
        <v>264</v>
      </c>
      <c r="W82" s="40">
        <v>265</v>
      </c>
      <c r="X82">
        <v>264</v>
      </c>
      <c r="Y82" s="40">
        <v>261</v>
      </c>
      <c r="Z82">
        <v>272</v>
      </c>
      <c r="AA82">
        <v>266</v>
      </c>
      <c r="AB82">
        <v>257</v>
      </c>
      <c r="AC82">
        <v>251</v>
      </c>
      <c r="AD82">
        <v>236</v>
      </c>
    </row>
    <row r="83" spans="1:30" ht="12.6" x14ac:dyDescent="0.2">
      <c r="A83">
        <v>8</v>
      </c>
      <c r="B83" s="3" t="s">
        <v>575</v>
      </c>
      <c r="C83" s="41" t="s">
        <v>1636</v>
      </c>
      <c r="D83" s="202">
        <v>5</v>
      </c>
      <c r="E83" s="41" t="s">
        <v>3784</v>
      </c>
      <c r="F83" s="40">
        <v>11</v>
      </c>
      <c r="G83" s="40">
        <v>14</v>
      </c>
      <c r="H83" s="40">
        <v>15</v>
      </c>
      <c r="I83" s="40">
        <v>13</v>
      </c>
      <c r="J83" s="40">
        <v>8</v>
      </c>
      <c r="K83" s="40">
        <v>6</v>
      </c>
      <c r="L83" s="40">
        <v>7</v>
      </c>
      <c r="M83" s="40">
        <v>10</v>
      </c>
      <c r="N83" s="40">
        <v>15</v>
      </c>
      <c r="O83" s="40">
        <v>18</v>
      </c>
      <c r="P83" s="40">
        <v>16</v>
      </c>
      <c r="Q83" s="40">
        <v>21</v>
      </c>
      <c r="R83" s="40">
        <v>18</v>
      </c>
      <c r="S83" s="40">
        <v>16</v>
      </c>
      <c r="T83" s="40">
        <v>14</v>
      </c>
      <c r="U83" s="40">
        <v>17</v>
      </c>
      <c r="V83" s="40">
        <v>16</v>
      </c>
      <c r="W83" s="40">
        <v>13</v>
      </c>
      <c r="X83">
        <v>13</v>
      </c>
      <c r="Y83" s="40">
        <v>15</v>
      </c>
      <c r="Z83">
        <v>13</v>
      </c>
      <c r="AA83">
        <v>14</v>
      </c>
      <c r="AB83">
        <v>14</v>
      </c>
      <c r="AC83">
        <v>22</v>
      </c>
      <c r="AD83">
        <v>20</v>
      </c>
    </row>
    <row r="84" spans="1:30" ht="12.6" x14ac:dyDescent="0.2">
      <c r="A84">
        <v>8</v>
      </c>
      <c r="B84" s="3" t="s">
        <v>575</v>
      </c>
      <c r="C84" s="41" t="s">
        <v>1637</v>
      </c>
      <c r="D84" s="202">
        <v>6</v>
      </c>
      <c r="E84" s="41" t="s">
        <v>3794</v>
      </c>
      <c r="F84" s="40">
        <v>15</v>
      </c>
      <c r="G84" s="40">
        <v>15</v>
      </c>
      <c r="H84" s="40">
        <v>17</v>
      </c>
      <c r="I84" s="40">
        <v>17</v>
      </c>
      <c r="J84" s="40">
        <v>14</v>
      </c>
      <c r="K84" s="40">
        <v>15</v>
      </c>
      <c r="L84" s="40">
        <v>18</v>
      </c>
      <c r="M84" s="40">
        <v>17</v>
      </c>
      <c r="N84" s="40">
        <v>9</v>
      </c>
      <c r="O84" s="40">
        <v>9</v>
      </c>
      <c r="P84" s="40">
        <v>15</v>
      </c>
      <c r="Q84" s="40">
        <v>15</v>
      </c>
      <c r="R84" s="40">
        <v>16</v>
      </c>
      <c r="S84" s="40">
        <v>16</v>
      </c>
      <c r="T84" s="40">
        <v>16</v>
      </c>
      <c r="U84" s="40">
        <v>15</v>
      </c>
      <c r="V84" s="40">
        <v>18</v>
      </c>
      <c r="W84" s="40">
        <v>17</v>
      </c>
      <c r="X84">
        <v>18</v>
      </c>
      <c r="Y84" s="40">
        <v>17</v>
      </c>
      <c r="Z84">
        <v>14</v>
      </c>
      <c r="AA84">
        <v>14</v>
      </c>
      <c r="AB84">
        <v>14</v>
      </c>
      <c r="AC84">
        <v>14</v>
      </c>
      <c r="AD84">
        <v>17</v>
      </c>
    </row>
    <row r="85" spans="1:30" ht="12.6" x14ac:dyDescent="0.2">
      <c r="A85">
        <v>8</v>
      </c>
      <c r="B85" s="3" t="s">
        <v>575</v>
      </c>
      <c r="C85" s="38" t="s">
        <v>1638</v>
      </c>
      <c r="D85" s="202">
        <v>7</v>
      </c>
      <c r="E85" s="41" t="s">
        <v>3791</v>
      </c>
      <c r="F85" s="40">
        <v>49</v>
      </c>
      <c r="G85" s="40">
        <v>42</v>
      </c>
      <c r="H85" s="40">
        <v>56</v>
      </c>
      <c r="I85" s="40">
        <v>57</v>
      </c>
      <c r="J85" s="40">
        <v>72</v>
      </c>
      <c r="K85" s="40">
        <v>73</v>
      </c>
      <c r="L85" s="40">
        <v>74</v>
      </c>
      <c r="M85" s="40">
        <v>0</v>
      </c>
      <c r="N85" s="40">
        <v>0</v>
      </c>
      <c r="O85" s="40">
        <v>0</v>
      </c>
      <c r="P85" s="40">
        <v>0</v>
      </c>
      <c r="Q85" s="40">
        <v>0</v>
      </c>
      <c r="R85" s="40">
        <v>0</v>
      </c>
      <c r="S85" s="40">
        <v>0</v>
      </c>
      <c r="T85" s="40">
        <v>0</v>
      </c>
      <c r="U85" s="40">
        <v>0</v>
      </c>
      <c r="V85" s="40">
        <v>0</v>
      </c>
      <c r="W85" s="40">
        <v>0</v>
      </c>
      <c r="X85">
        <v>0</v>
      </c>
      <c r="Y85" s="40">
        <v>0</v>
      </c>
      <c r="Z85">
        <v>0</v>
      </c>
      <c r="AA85">
        <v>0</v>
      </c>
      <c r="AB85">
        <v>0</v>
      </c>
      <c r="AC85">
        <v>0</v>
      </c>
      <c r="AD85">
        <v>0</v>
      </c>
    </row>
    <row r="86" spans="1:30" ht="12.6" x14ac:dyDescent="0.2">
      <c r="A86">
        <v>8</v>
      </c>
      <c r="B86" s="3" t="s">
        <v>575</v>
      </c>
      <c r="C86" s="38" t="s">
        <v>1640</v>
      </c>
      <c r="D86" s="202">
        <v>8</v>
      </c>
      <c r="E86" s="41" t="s">
        <v>3786</v>
      </c>
      <c r="F86" s="40">
        <v>66</v>
      </c>
      <c r="G86" s="40">
        <v>71</v>
      </c>
      <c r="H86" s="40">
        <v>75</v>
      </c>
      <c r="I86" s="40">
        <v>77</v>
      </c>
      <c r="J86" s="40">
        <v>72</v>
      </c>
      <c r="K86" s="40">
        <v>75</v>
      </c>
      <c r="L86" s="40">
        <v>81</v>
      </c>
      <c r="M86" s="40">
        <v>0</v>
      </c>
      <c r="N86" s="40">
        <v>0</v>
      </c>
      <c r="O86" s="40">
        <v>0</v>
      </c>
      <c r="P86" s="40">
        <v>0</v>
      </c>
      <c r="Q86" s="40">
        <v>0</v>
      </c>
      <c r="R86" s="40">
        <v>0</v>
      </c>
      <c r="S86" s="40">
        <v>0</v>
      </c>
      <c r="T86" s="40">
        <v>0</v>
      </c>
      <c r="U86" s="40">
        <v>0</v>
      </c>
      <c r="V86" s="40">
        <v>0</v>
      </c>
      <c r="W86" s="40">
        <v>0</v>
      </c>
      <c r="X86">
        <v>0</v>
      </c>
      <c r="Y86" s="40">
        <v>0</v>
      </c>
      <c r="Z86">
        <v>0</v>
      </c>
      <c r="AA86">
        <v>0</v>
      </c>
      <c r="AB86">
        <v>0</v>
      </c>
      <c r="AC86">
        <v>0</v>
      </c>
      <c r="AD86">
        <v>0</v>
      </c>
    </row>
    <row r="87" spans="1:30" ht="12.6" x14ac:dyDescent="0.2">
      <c r="A87">
        <v>8</v>
      </c>
      <c r="B87" s="3" t="s">
        <v>575</v>
      </c>
      <c r="C87" s="41" t="s">
        <v>1639</v>
      </c>
      <c r="D87" s="202">
        <v>9</v>
      </c>
      <c r="E87" s="41" t="s">
        <v>3789</v>
      </c>
      <c r="F87" s="40">
        <v>32</v>
      </c>
      <c r="G87" s="40">
        <v>26</v>
      </c>
      <c r="H87" s="40">
        <v>31</v>
      </c>
      <c r="I87" s="40">
        <v>27</v>
      </c>
      <c r="J87" s="40">
        <v>30</v>
      </c>
      <c r="K87" s="40">
        <v>30</v>
      </c>
      <c r="L87" s="40">
        <v>24</v>
      </c>
      <c r="M87" s="40">
        <v>44</v>
      </c>
      <c r="N87" s="40">
        <v>32</v>
      </c>
      <c r="O87" s="40">
        <v>35</v>
      </c>
      <c r="P87" s="40">
        <v>35</v>
      </c>
      <c r="Q87" s="40">
        <v>34</v>
      </c>
      <c r="R87" s="40">
        <v>33</v>
      </c>
      <c r="S87" s="40">
        <v>29</v>
      </c>
      <c r="T87" s="40">
        <v>27</v>
      </c>
      <c r="U87" s="40">
        <v>27</v>
      </c>
      <c r="V87" s="40">
        <v>26</v>
      </c>
      <c r="W87" s="40">
        <v>26</v>
      </c>
      <c r="X87">
        <v>30</v>
      </c>
      <c r="Y87" s="40">
        <v>31</v>
      </c>
      <c r="Z87">
        <v>34</v>
      </c>
      <c r="AA87">
        <v>34</v>
      </c>
      <c r="AB87">
        <v>35</v>
      </c>
      <c r="AC87">
        <v>32</v>
      </c>
      <c r="AD87">
        <v>27</v>
      </c>
    </row>
    <row r="88" spans="1:30" ht="12.6" x14ac:dyDescent="0.2">
      <c r="A88">
        <v>8</v>
      </c>
      <c r="B88" s="3" t="s">
        <v>575</v>
      </c>
      <c r="C88" s="41" t="s">
        <v>523</v>
      </c>
      <c r="D88" s="202">
        <v>10</v>
      </c>
      <c r="E88" s="41" t="s">
        <v>3792</v>
      </c>
      <c r="F88" s="40">
        <v>71</v>
      </c>
      <c r="G88" s="40">
        <v>73</v>
      </c>
      <c r="H88" s="40">
        <v>79</v>
      </c>
      <c r="I88" s="40">
        <v>77</v>
      </c>
      <c r="J88" s="40">
        <v>77</v>
      </c>
      <c r="K88" s="40">
        <v>83</v>
      </c>
      <c r="L88" s="40">
        <v>84</v>
      </c>
      <c r="M88" s="40">
        <v>61</v>
      </c>
      <c r="N88" s="40">
        <v>0</v>
      </c>
      <c r="O88" s="40">
        <v>0</v>
      </c>
      <c r="P88" s="40">
        <v>0</v>
      </c>
      <c r="Q88" s="40">
        <v>0</v>
      </c>
      <c r="R88" s="40">
        <v>0</v>
      </c>
      <c r="S88" s="40">
        <v>0</v>
      </c>
      <c r="T88" s="40">
        <v>0</v>
      </c>
      <c r="U88" s="40">
        <v>0</v>
      </c>
      <c r="V88" s="40">
        <v>0</v>
      </c>
      <c r="W88" s="40">
        <v>0</v>
      </c>
      <c r="X88">
        <v>0</v>
      </c>
      <c r="Y88" s="40">
        <v>0</v>
      </c>
      <c r="Z88">
        <v>0</v>
      </c>
      <c r="AA88">
        <v>0</v>
      </c>
      <c r="AB88">
        <v>0</v>
      </c>
      <c r="AC88">
        <v>0</v>
      </c>
      <c r="AD88">
        <v>0</v>
      </c>
    </row>
    <row r="89" spans="1:30" ht="12.6" x14ac:dyDescent="0.2">
      <c r="A89">
        <v>8</v>
      </c>
      <c r="B89" s="3" t="s">
        <v>575</v>
      </c>
      <c r="C89" s="41" t="s">
        <v>1963</v>
      </c>
      <c r="D89" s="202">
        <v>11</v>
      </c>
      <c r="E89" s="41" t="s">
        <v>3790</v>
      </c>
      <c r="F89" s="40">
        <v>0</v>
      </c>
      <c r="G89" s="40">
        <v>0</v>
      </c>
      <c r="H89" s="40">
        <v>0</v>
      </c>
      <c r="I89" s="40">
        <v>0</v>
      </c>
      <c r="J89" s="40">
        <v>0</v>
      </c>
      <c r="K89" s="40">
        <v>0</v>
      </c>
      <c r="L89" s="40">
        <v>0</v>
      </c>
      <c r="M89" s="40">
        <v>61</v>
      </c>
      <c r="N89" s="40">
        <v>65</v>
      </c>
      <c r="O89" s="40">
        <v>64</v>
      </c>
      <c r="P89" s="40">
        <v>63</v>
      </c>
      <c r="Q89" s="40">
        <v>60</v>
      </c>
      <c r="R89" s="40">
        <v>61</v>
      </c>
      <c r="S89" s="40">
        <v>59</v>
      </c>
      <c r="T89" s="40">
        <v>57</v>
      </c>
      <c r="U89" s="40">
        <v>55</v>
      </c>
      <c r="V89" s="40">
        <v>54</v>
      </c>
      <c r="W89" s="40">
        <v>52</v>
      </c>
      <c r="X89">
        <v>49</v>
      </c>
      <c r="Y89" s="40">
        <v>49</v>
      </c>
      <c r="Z89">
        <v>48</v>
      </c>
      <c r="AA89">
        <v>49</v>
      </c>
      <c r="AB89">
        <v>52</v>
      </c>
      <c r="AC89">
        <v>54</v>
      </c>
      <c r="AD89">
        <v>55</v>
      </c>
    </row>
    <row r="90" spans="1:30" ht="12.6" x14ac:dyDescent="0.2">
      <c r="A90">
        <v>9</v>
      </c>
      <c r="B90" s="3" t="s">
        <v>576</v>
      </c>
      <c r="C90" s="41" t="s">
        <v>510</v>
      </c>
      <c r="D90" s="202">
        <v>1</v>
      </c>
      <c r="E90" s="41" t="s">
        <v>3796</v>
      </c>
      <c r="F90" s="40">
        <v>16</v>
      </c>
      <c r="G90" s="40">
        <v>13</v>
      </c>
      <c r="H90" s="40">
        <v>15</v>
      </c>
      <c r="I90" s="40">
        <v>18</v>
      </c>
      <c r="J90" s="40">
        <v>18</v>
      </c>
      <c r="K90" s="40">
        <v>16</v>
      </c>
      <c r="L90" s="40">
        <v>17</v>
      </c>
      <c r="M90" s="40">
        <v>21</v>
      </c>
      <c r="N90" s="40">
        <v>22</v>
      </c>
      <c r="O90" s="40">
        <v>23</v>
      </c>
      <c r="P90" s="40">
        <v>17</v>
      </c>
      <c r="Q90" s="40">
        <v>17</v>
      </c>
      <c r="R90" s="40">
        <v>18</v>
      </c>
      <c r="S90" s="40">
        <v>17</v>
      </c>
      <c r="T90" s="40">
        <v>15</v>
      </c>
      <c r="U90" s="40">
        <v>15</v>
      </c>
      <c r="V90" s="40">
        <v>16</v>
      </c>
      <c r="W90" s="40">
        <v>16</v>
      </c>
      <c r="X90">
        <v>18</v>
      </c>
      <c r="Y90" s="40">
        <v>18</v>
      </c>
      <c r="Z90">
        <v>18</v>
      </c>
      <c r="AA90">
        <v>18</v>
      </c>
      <c r="AB90">
        <v>17</v>
      </c>
      <c r="AC90">
        <v>15</v>
      </c>
      <c r="AD90">
        <v>16</v>
      </c>
    </row>
    <row r="91" spans="1:30" ht="12.6" x14ac:dyDescent="0.2">
      <c r="A91">
        <v>9</v>
      </c>
      <c r="B91" s="3" t="s">
        <v>576</v>
      </c>
      <c r="C91" s="41" t="s">
        <v>542</v>
      </c>
      <c r="D91" s="202">
        <v>2</v>
      </c>
      <c r="E91" s="41" t="s">
        <v>3804</v>
      </c>
      <c r="F91" s="40">
        <v>15</v>
      </c>
      <c r="G91" s="40">
        <v>9</v>
      </c>
      <c r="H91" s="40">
        <v>14</v>
      </c>
      <c r="I91" s="40">
        <v>16</v>
      </c>
      <c r="J91" s="40">
        <v>17</v>
      </c>
      <c r="K91" s="40">
        <v>16</v>
      </c>
      <c r="L91" s="40">
        <v>17</v>
      </c>
      <c r="M91" s="40">
        <v>11</v>
      </c>
      <c r="N91" s="40">
        <v>12</v>
      </c>
      <c r="O91" s="40">
        <v>13</v>
      </c>
      <c r="P91" s="40">
        <v>8</v>
      </c>
      <c r="Q91" s="40">
        <v>9</v>
      </c>
      <c r="R91" s="40">
        <v>11</v>
      </c>
      <c r="S91" s="40">
        <v>10</v>
      </c>
      <c r="T91" s="40">
        <v>8</v>
      </c>
      <c r="U91" s="40">
        <v>9</v>
      </c>
      <c r="V91" s="40">
        <v>10</v>
      </c>
      <c r="W91" s="40">
        <v>10</v>
      </c>
      <c r="X91">
        <v>12</v>
      </c>
      <c r="Y91" s="40">
        <v>12</v>
      </c>
      <c r="Z91">
        <v>12</v>
      </c>
      <c r="AA91">
        <v>12</v>
      </c>
      <c r="AB91">
        <v>12</v>
      </c>
      <c r="AC91">
        <v>10</v>
      </c>
      <c r="AD91">
        <v>11</v>
      </c>
    </row>
    <row r="92" spans="1:30" ht="12.6" x14ac:dyDescent="0.2">
      <c r="A92">
        <v>9</v>
      </c>
      <c r="B92" s="3" t="s">
        <v>576</v>
      </c>
      <c r="C92" s="41" t="s">
        <v>1634</v>
      </c>
      <c r="D92" s="202">
        <v>3</v>
      </c>
      <c r="E92" s="41" t="s">
        <v>3799</v>
      </c>
      <c r="F92" s="40">
        <v>3</v>
      </c>
      <c r="G92" s="40">
        <v>2</v>
      </c>
      <c r="H92" s="40">
        <v>4</v>
      </c>
      <c r="I92" s="40">
        <v>5</v>
      </c>
      <c r="J92" s="40">
        <v>4</v>
      </c>
      <c r="K92" s="40">
        <v>4</v>
      </c>
      <c r="L92" s="40">
        <v>6</v>
      </c>
      <c r="M92" s="40">
        <v>11</v>
      </c>
      <c r="N92" s="40">
        <v>12</v>
      </c>
      <c r="O92" s="40">
        <v>13</v>
      </c>
      <c r="P92" s="40">
        <v>8</v>
      </c>
      <c r="Q92" s="40">
        <v>9</v>
      </c>
      <c r="R92" s="40">
        <v>11</v>
      </c>
      <c r="S92" s="40">
        <v>10</v>
      </c>
      <c r="T92" s="40">
        <v>8</v>
      </c>
      <c r="U92" s="40">
        <v>9</v>
      </c>
      <c r="V92" s="40">
        <v>10</v>
      </c>
      <c r="W92" s="40">
        <v>10</v>
      </c>
      <c r="X92">
        <v>12</v>
      </c>
      <c r="Y92" s="40">
        <v>12</v>
      </c>
      <c r="Z92">
        <v>12</v>
      </c>
      <c r="AA92">
        <v>12</v>
      </c>
      <c r="AB92">
        <v>12</v>
      </c>
      <c r="AC92">
        <v>10</v>
      </c>
      <c r="AD92">
        <v>11</v>
      </c>
    </row>
    <row r="93" spans="1:30" ht="12.6" x14ac:dyDescent="0.2">
      <c r="A93">
        <v>9</v>
      </c>
      <c r="B93" s="3" t="s">
        <v>576</v>
      </c>
      <c r="C93" s="41" t="s">
        <v>1635</v>
      </c>
      <c r="D93" s="202">
        <v>4</v>
      </c>
      <c r="E93" s="41" t="s">
        <v>3798</v>
      </c>
      <c r="F93" s="40">
        <v>3</v>
      </c>
      <c r="G93" s="40">
        <v>2</v>
      </c>
      <c r="H93" s="40">
        <v>3</v>
      </c>
      <c r="I93" s="40">
        <v>4</v>
      </c>
      <c r="J93" s="40">
        <v>4</v>
      </c>
      <c r="K93" s="40">
        <v>4</v>
      </c>
      <c r="L93" s="40">
        <v>4</v>
      </c>
      <c r="M93" s="40">
        <v>11</v>
      </c>
      <c r="N93" s="40">
        <v>12</v>
      </c>
      <c r="O93" s="40">
        <v>12</v>
      </c>
      <c r="P93" s="40">
        <v>7</v>
      </c>
      <c r="Q93" s="40">
        <v>8</v>
      </c>
      <c r="R93" s="40">
        <v>10</v>
      </c>
      <c r="S93" s="40">
        <v>9</v>
      </c>
      <c r="T93" s="40">
        <v>8</v>
      </c>
      <c r="U93" s="40">
        <v>9</v>
      </c>
      <c r="V93" s="40">
        <v>9</v>
      </c>
      <c r="W93" s="40">
        <v>9</v>
      </c>
      <c r="X93">
        <v>11</v>
      </c>
      <c r="Y93" s="40">
        <v>11</v>
      </c>
      <c r="Z93">
        <v>12</v>
      </c>
      <c r="AA93">
        <v>12</v>
      </c>
      <c r="AB93">
        <v>12</v>
      </c>
      <c r="AC93">
        <v>10</v>
      </c>
      <c r="AD93">
        <v>10</v>
      </c>
    </row>
    <row r="94" spans="1:30" ht="12.6" x14ac:dyDescent="0.2">
      <c r="A94">
        <v>9</v>
      </c>
      <c r="B94" s="3" t="s">
        <v>576</v>
      </c>
      <c r="C94" s="41" t="s">
        <v>1636</v>
      </c>
      <c r="D94" s="202">
        <v>5</v>
      </c>
      <c r="E94" s="41" t="s">
        <v>3795</v>
      </c>
      <c r="F94" s="40">
        <v>0</v>
      </c>
      <c r="G94" s="40">
        <v>0</v>
      </c>
      <c r="H94" s="40">
        <v>0</v>
      </c>
      <c r="I94" s="40">
        <v>0</v>
      </c>
      <c r="J94" s="40">
        <v>0</v>
      </c>
      <c r="K94" s="40">
        <v>0</v>
      </c>
      <c r="L94" s="40">
        <v>2</v>
      </c>
      <c r="M94" s="40">
        <v>0</v>
      </c>
      <c r="N94" s="40">
        <v>0</v>
      </c>
      <c r="O94" s="40">
        <v>1</v>
      </c>
      <c r="P94" s="40">
        <v>0</v>
      </c>
      <c r="Q94" s="40">
        <v>0</v>
      </c>
      <c r="R94" s="40">
        <v>0</v>
      </c>
      <c r="S94" s="40">
        <v>0</v>
      </c>
      <c r="T94" s="40">
        <v>0</v>
      </c>
      <c r="U94" s="40">
        <v>0</v>
      </c>
      <c r="V94" s="40">
        <v>0</v>
      </c>
      <c r="W94" s="40">
        <v>0</v>
      </c>
      <c r="X94">
        <v>0</v>
      </c>
      <c r="Y94" s="40">
        <v>0</v>
      </c>
      <c r="Z94">
        <v>0</v>
      </c>
      <c r="AA94">
        <v>0</v>
      </c>
      <c r="AB94">
        <v>0</v>
      </c>
      <c r="AC94">
        <v>0</v>
      </c>
      <c r="AD94">
        <v>0</v>
      </c>
    </row>
    <row r="95" spans="1:30" ht="12.6" x14ac:dyDescent="0.2">
      <c r="A95">
        <v>9</v>
      </c>
      <c r="B95" s="3" t="s">
        <v>576</v>
      </c>
      <c r="C95" s="41" t="s">
        <v>1637</v>
      </c>
      <c r="D95" s="202">
        <v>6</v>
      </c>
      <c r="E95" s="41" t="s">
        <v>3805</v>
      </c>
      <c r="F95" s="40">
        <v>0</v>
      </c>
      <c r="G95" s="40">
        <v>0</v>
      </c>
      <c r="H95" s="40">
        <v>1</v>
      </c>
      <c r="I95" s="40">
        <v>1</v>
      </c>
      <c r="J95" s="40">
        <v>0</v>
      </c>
      <c r="K95" s="40">
        <v>0</v>
      </c>
      <c r="L95" s="40">
        <v>0</v>
      </c>
      <c r="M95" s="40">
        <v>0</v>
      </c>
      <c r="N95" s="40">
        <v>0</v>
      </c>
      <c r="O95" s="40">
        <v>0</v>
      </c>
      <c r="P95" s="40">
        <v>1</v>
      </c>
      <c r="Q95" s="40">
        <v>1</v>
      </c>
      <c r="R95" s="40">
        <v>1</v>
      </c>
      <c r="S95" s="40">
        <v>1</v>
      </c>
      <c r="T95" s="40">
        <v>0</v>
      </c>
      <c r="U95" s="40">
        <v>0</v>
      </c>
      <c r="V95" s="40">
        <v>1</v>
      </c>
      <c r="W95" s="40">
        <v>1</v>
      </c>
      <c r="X95">
        <v>1</v>
      </c>
      <c r="Y95" s="40">
        <v>1</v>
      </c>
      <c r="Z95">
        <v>0</v>
      </c>
      <c r="AA95">
        <v>0</v>
      </c>
      <c r="AB95">
        <v>0</v>
      </c>
      <c r="AC95">
        <v>0</v>
      </c>
      <c r="AD95">
        <v>1</v>
      </c>
    </row>
    <row r="96" spans="1:30" ht="12.6" x14ac:dyDescent="0.2">
      <c r="A96">
        <v>9</v>
      </c>
      <c r="B96" s="3" t="s">
        <v>576</v>
      </c>
      <c r="C96" s="38" t="s">
        <v>1638</v>
      </c>
      <c r="D96" s="202">
        <v>7</v>
      </c>
      <c r="E96" s="41" t="s">
        <v>3802</v>
      </c>
      <c r="F96" s="40">
        <v>12</v>
      </c>
      <c r="G96" s="40">
        <v>7</v>
      </c>
      <c r="H96" s="40">
        <v>10</v>
      </c>
      <c r="I96" s="40">
        <v>11</v>
      </c>
      <c r="J96" s="40">
        <v>13</v>
      </c>
      <c r="K96" s="40">
        <v>12</v>
      </c>
      <c r="L96" s="40">
        <v>13</v>
      </c>
      <c r="M96" s="40">
        <v>0</v>
      </c>
      <c r="N96" s="40">
        <v>0</v>
      </c>
      <c r="O96" s="40">
        <v>0</v>
      </c>
      <c r="P96" s="40">
        <v>0</v>
      </c>
      <c r="Q96" s="40">
        <v>0</v>
      </c>
      <c r="R96" s="40">
        <v>0</v>
      </c>
      <c r="S96" s="40">
        <v>0</v>
      </c>
      <c r="T96" s="40">
        <v>0</v>
      </c>
      <c r="U96" s="40">
        <v>0</v>
      </c>
      <c r="V96" s="40">
        <v>0</v>
      </c>
      <c r="W96" s="40">
        <v>0</v>
      </c>
      <c r="X96">
        <v>0</v>
      </c>
      <c r="Y96" s="40">
        <v>0</v>
      </c>
      <c r="Z96">
        <v>0</v>
      </c>
      <c r="AA96">
        <v>0</v>
      </c>
      <c r="AB96">
        <v>0</v>
      </c>
      <c r="AC96">
        <v>0</v>
      </c>
      <c r="AD96">
        <v>0</v>
      </c>
    </row>
    <row r="97" spans="1:30" ht="12.6" x14ac:dyDescent="0.2">
      <c r="A97">
        <v>9</v>
      </c>
      <c r="B97" s="3" t="s">
        <v>576</v>
      </c>
      <c r="C97" s="38" t="s">
        <v>1640</v>
      </c>
      <c r="D97" s="202">
        <v>8</v>
      </c>
      <c r="E97" s="41" t="s">
        <v>3797</v>
      </c>
      <c r="F97" s="40">
        <v>8</v>
      </c>
      <c r="G97" s="40">
        <v>8</v>
      </c>
      <c r="H97" s="40">
        <v>11</v>
      </c>
      <c r="I97" s="40">
        <v>10</v>
      </c>
      <c r="J97" s="40">
        <v>10</v>
      </c>
      <c r="K97" s="40">
        <v>10</v>
      </c>
      <c r="L97" s="40">
        <v>9</v>
      </c>
      <c r="M97" s="40">
        <v>0</v>
      </c>
      <c r="N97" s="40">
        <v>0</v>
      </c>
      <c r="O97" s="40">
        <v>0</v>
      </c>
      <c r="P97" s="40">
        <v>0</v>
      </c>
      <c r="Q97" s="40">
        <v>0</v>
      </c>
      <c r="R97" s="40">
        <v>0</v>
      </c>
      <c r="S97" s="40">
        <v>0</v>
      </c>
      <c r="T97" s="40">
        <v>0</v>
      </c>
      <c r="U97" s="40">
        <v>0</v>
      </c>
      <c r="V97" s="40">
        <v>0</v>
      </c>
      <c r="W97" s="40">
        <v>0</v>
      </c>
      <c r="X97">
        <v>0</v>
      </c>
      <c r="Y97" s="40">
        <v>0</v>
      </c>
      <c r="Z97">
        <v>0</v>
      </c>
      <c r="AA97">
        <v>0</v>
      </c>
      <c r="AB97">
        <v>0</v>
      </c>
      <c r="AC97">
        <v>0</v>
      </c>
      <c r="AD97">
        <v>0</v>
      </c>
    </row>
    <row r="98" spans="1:30" ht="12.6" x14ac:dyDescent="0.2">
      <c r="A98">
        <v>9</v>
      </c>
      <c r="B98" s="3" t="s">
        <v>576</v>
      </c>
      <c r="C98" s="41" t="s">
        <v>1639</v>
      </c>
      <c r="D98" s="202">
        <v>9</v>
      </c>
      <c r="E98" s="41" t="s">
        <v>3800</v>
      </c>
      <c r="F98" s="40">
        <v>0</v>
      </c>
      <c r="G98" s="40">
        <v>3</v>
      </c>
      <c r="H98" s="40">
        <v>0</v>
      </c>
      <c r="I98" s="40">
        <v>2</v>
      </c>
      <c r="J98" s="40">
        <v>3</v>
      </c>
      <c r="K98" s="40">
        <v>2</v>
      </c>
      <c r="L98" s="40">
        <v>2</v>
      </c>
      <c r="M98" s="40">
        <v>0</v>
      </c>
      <c r="N98" s="40">
        <v>0</v>
      </c>
      <c r="O98" s="40">
        <v>0</v>
      </c>
      <c r="P98" s="40">
        <v>0</v>
      </c>
      <c r="Q98" s="40">
        <v>0</v>
      </c>
      <c r="R98" s="40">
        <v>0</v>
      </c>
      <c r="S98" s="40">
        <v>0</v>
      </c>
      <c r="T98" s="40">
        <v>0</v>
      </c>
      <c r="U98" s="40">
        <v>0</v>
      </c>
      <c r="V98" s="40">
        <v>0</v>
      </c>
      <c r="W98" s="40">
        <v>0</v>
      </c>
      <c r="X98">
        <v>0</v>
      </c>
      <c r="Y98" s="40">
        <v>0</v>
      </c>
      <c r="Z98">
        <v>0</v>
      </c>
      <c r="AA98">
        <v>0</v>
      </c>
      <c r="AB98">
        <v>0</v>
      </c>
      <c r="AC98">
        <v>0</v>
      </c>
      <c r="AD98">
        <v>0</v>
      </c>
    </row>
    <row r="99" spans="1:30" ht="12.6" x14ac:dyDescent="0.2">
      <c r="A99">
        <v>9</v>
      </c>
      <c r="B99" s="3" t="s">
        <v>576</v>
      </c>
      <c r="C99" s="41" t="s">
        <v>523</v>
      </c>
      <c r="D99" s="202">
        <v>10</v>
      </c>
      <c r="E99" s="41" t="s">
        <v>3803</v>
      </c>
      <c r="F99" s="40">
        <v>13</v>
      </c>
      <c r="G99" s="40">
        <v>8</v>
      </c>
      <c r="H99" s="40">
        <v>11</v>
      </c>
      <c r="I99" s="40">
        <v>12</v>
      </c>
      <c r="J99" s="40">
        <v>14</v>
      </c>
      <c r="K99" s="40">
        <v>12</v>
      </c>
      <c r="L99" s="40">
        <v>13</v>
      </c>
      <c r="M99" s="40">
        <v>11</v>
      </c>
      <c r="N99" s="40">
        <v>0</v>
      </c>
      <c r="O99" s="40">
        <v>0</v>
      </c>
      <c r="P99" s="40">
        <v>0</v>
      </c>
      <c r="Q99" s="40">
        <v>0</v>
      </c>
      <c r="R99" s="40">
        <v>0</v>
      </c>
      <c r="S99" s="40">
        <v>0</v>
      </c>
      <c r="T99" s="40">
        <v>0</v>
      </c>
      <c r="U99" s="40">
        <v>0</v>
      </c>
      <c r="V99" s="40">
        <v>0</v>
      </c>
      <c r="W99" s="40">
        <v>0</v>
      </c>
      <c r="X99">
        <v>0</v>
      </c>
      <c r="Y99" s="40">
        <v>0</v>
      </c>
      <c r="Z99">
        <v>0</v>
      </c>
      <c r="AA99">
        <v>0</v>
      </c>
      <c r="AB99">
        <v>0</v>
      </c>
      <c r="AC99">
        <v>0</v>
      </c>
      <c r="AD99">
        <v>0</v>
      </c>
    </row>
    <row r="100" spans="1:30" ht="12.6" x14ac:dyDescent="0.2">
      <c r="A100">
        <v>9</v>
      </c>
      <c r="B100" s="3" t="s">
        <v>576</v>
      </c>
      <c r="C100" s="41" t="s">
        <v>1963</v>
      </c>
      <c r="D100" s="202">
        <v>11</v>
      </c>
      <c r="E100" s="41" t="s">
        <v>3801</v>
      </c>
      <c r="F100" s="40">
        <v>0</v>
      </c>
      <c r="G100" s="40">
        <v>0</v>
      </c>
      <c r="H100" s="40">
        <v>0</v>
      </c>
      <c r="I100" s="40">
        <v>0</v>
      </c>
      <c r="J100" s="40">
        <v>0</v>
      </c>
      <c r="K100" s="40">
        <v>0</v>
      </c>
      <c r="L100" s="40">
        <v>0</v>
      </c>
      <c r="M100" s="40">
        <v>11</v>
      </c>
      <c r="N100" s="40">
        <v>10</v>
      </c>
      <c r="O100" s="40">
        <v>10</v>
      </c>
      <c r="P100" s="40">
        <v>9</v>
      </c>
      <c r="Q100" s="40">
        <v>8</v>
      </c>
      <c r="R100" s="40">
        <v>7</v>
      </c>
      <c r="S100" s="40">
        <v>7</v>
      </c>
      <c r="T100" s="40">
        <v>7</v>
      </c>
      <c r="U100" s="40">
        <v>6</v>
      </c>
      <c r="V100" s="40">
        <v>6</v>
      </c>
      <c r="W100" s="40">
        <v>6</v>
      </c>
      <c r="X100">
        <v>6</v>
      </c>
      <c r="Y100" s="40">
        <v>6</v>
      </c>
      <c r="Z100">
        <v>6</v>
      </c>
      <c r="AA100">
        <v>6</v>
      </c>
      <c r="AB100">
        <v>5</v>
      </c>
      <c r="AC100">
        <v>5</v>
      </c>
      <c r="AD100">
        <v>5</v>
      </c>
    </row>
    <row r="101" spans="1:30" ht="12.6" x14ac:dyDescent="0.2">
      <c r="A101">
        <v>10</v>
      </c>
      <c r="B101" s="3" t="s">
        <v>577</v>
      </c>
      <c r="C101" s="41" t="s">
        <v>510</v>
      </c>
      <c r="D101" s="202">
        <v>1</v>
      </c>
      <c r="E101" s="41" t="s">
        <v>3807</v>
      </c>
      <c r="F101" s="40">
        <v>352</v>
      </c>
      <c r="G101" s="40">
        <v>343</v>
      </c>
      <c r="H101" s="40">
        <v>359</v>
      </c>
      <c r="I101" s="40">
        <v>354</v>
      </c>
      <c r="J101" s="40">
        <v>357</v>
      </c>
      <c r="K101" s="40">
        <v>355</v>
      </c>
      <c r="L101" s="40">
        <v>358</v>
      </c>
      <c r="M101" s="40">
        <v>354</v>
      </c>
      <c r="N101" s="40">
        <v>366</v>
      </c>
      <c r="O101" s="40">
        <v>360</v>
      </c>
      <c r="P101" s="40">
        <v>359</v>
      </c>
      <c r="Q101" s="40">
        <v>356</v>
      </c>
      <c r="R101" s="40">
        <v>355</v>
      </c>
      <c r="S101" s="40">
        <v>353</v>
      </c>
      <c r="T101" s="40">
        <v>350</v>
      </c>
      <c r="U101" s="40">
        <v>353</v>
      </c>
      <c r="V101" s="40">
        <v>356</v>
      </c>
      <c r="W101" s="40">
        <v>357</v>
      </c>
      <c r="X101">
        <v>362</v>
      </c>
      <c r="Y101" s="40">
        <v>362</v>
      </c>
      <c r="Z101">
        <v>364</v>
      </c>
      <c r="AA101">
        <v>363</v>
      </c>
      <c r="AB101">
        <v>353</v>
      </c>
      <c r="AC101">
        <v>348</v>
      </c>
      <c r="AD101">
        <v>347</v>
      </c>
    </row>
    <row r="102" spans="1:30" ht="12.6" x14ac:dyDescent="0.2">
      <c r="A102">
        <v>10</v>
      </c>
      <c r="B102" s="3" t="s">
        <v>577</v>
      </c>
      <c r="C102" s="41" t="s">
        <v>542</v>
      </c>
      <c r="D102" s="202">
        <v>2</v>
      </c>
      <c r="E102" s="41" t="s">
        <v>3815</v>
      </c>
      <c r="F102" s="40">
        <v>262</v>
      </c>
      <c r="G102" s="40">
        <v>254</v>
      </c>
      <c r="H102" s="40">
        <v>270</v>
      </c>
      <c r="I102" s="40">
        <v>267</v>
      </c>
      <c r="J102" s="40">
        <v>265</v>
      </c>
      <c r="K102" s="40">
        <v>267</v>
      </c>
      <c r="L102" s="40">
        <v>270</v>
      </c>
      <c r="M102" s="40">
        <v>233</v>
      </c>
      <c r="N102" s="40">
        <v>245</v>
      </c>
      <c r="O102" s="40">
        <v>242</v>
      </c>
      <c r="P102" s="40">
        <v>245</v>
      </c>
      <c r="Q102" s="40">
        <v>246</v>
      </c>
      <c r="R102" s="40">
        <v>246</v>
      </c>
      <c r="S102" s="40">
        <v>245</v>
      </c>
      <c r="T102" s="40">
        <v>252</v>
      </c>
      <c r="U102" s="40">
        <v>255</v>
      </c>
      <c r="V102" s="40">
        <v>257</v>
      </c>
      <c r="W102" s="40">
        <v>255</v>
      </c>
      <c r="X102">
        <v>265</v>
      </c>
      <c r="Y102" s="40">
        <v>259</v>
      </c>
      <c r="Z102">
        <v>260</v>
      </c>
      <c r="AA102">
        <v>259</v>
      </c>
      <c r="AB102">
        <v>250</v>
      </c>
      <c r="AC102">
        <v>248</v>
      </c>
      <c r="AD102">
        <v>231</v>
      </c>
    </row>
    <row r="103" spans="1:30" ht="12.6" x14ac:dyDescent="0.2">
      <c r="A103">
        <v>10</v>
      </c>
      <c r="B103" s="3" t="s">
        <v>577</v>
      </c>
      <c r="C103" s="41" t="s">
        <v>1634</v>
      </c>
      <c r="D103" s="202">
        <v>3</v>
      </c>
      <c r="E103" s="41" t="s">
        <v>3810</v>
      </c>
      <c r="F103" s="40">
        <v>232</v>
      </c>
      <c r="G103" s="40">
        <v>225</v>
      </c>
      <c r="H103" s="40">
        <v>237</v>
      </c>
      <c r="I103" s="40">
        <v>233</v>
      </c>
      <c r="J103" s="40">
        <v>234</v>
      </c>
      <c r="K103" s="40">
        <v>234</v>
      </c>
      <c r="L103" s="40">
        <v>237</v>
      </c>
      <c r="M103" s="40">
        <v>233</v>
      </c>
      <c r="N103" s="40">
        <v>245</v>
      </c>
      <c r="O103" s="40">
        <v>242</v>
      </c>
      <c r="P103" s="40">
        <v>245</v>
      </c>
      <c r="Q103" s="40">
        <v>246</v>
      </c>
      <c r="R103" s="40">
        <v>246</v>
      </c>
      <c r="S103" s="40">
        <v>245</v>
      </c>
      <c r="T103" s="40">
        <v>252</v>
      </c>
      <c r="U103" s="40">
        <v>255</v>
      </c>
      <c r="V103" s="40">
        <v>257</v>
      </c>
      <c r="W103" s="40">
        <v>255</v>
      </c>
      <c r="X103">
        <v>265</v>
      </c>
      <c r="Y103" s="40">
        <v>259</v>
      </c>
      <c r="Z103">
        <v>260</v>
      </c>
      <c r="AA103">
        <v>259</v>
      </c>
      <c r="AB103">
        <v>250</v>
      </c>
      <c r="AC103">
        <v>248</v>
      </c>
      <c r="AD103">
        <v>231</v>
      </c>
    </row>
    <row r="104" spans="1:30" ht="12.6" x14ac:dyDescent="0.2">
      <c r="A104">
        <v>10</v>
      </c>
      <c r="B104" s="3" t="s">
        <v>577</v>
      </c>
      <c r="C104" s="41" t="s">
        <v>1635</v>
      </c>
      <c r="D104" s="202">
        <v>4</v>
      </c>
      <c r="E104" s="41" t="s">
        <v>3809</v>
      </c>
      <c r="F104" s="40">
        <v>203</v>
      </c>
      <c r="G104" s="40">
        <v>195</v>
      </c>
      <c r="H104" s="40">
        <v>207</v>
      </c>
      <c r="I104" s="40">
        <v>203</v>
      </c>
      <c r="J104" s="40">
        <v>203</v>
      </c>
      <c r="K104" s="40">
        <v>204</v>
      </c>
      <c r="L104" s="40">
        <v>207</v>
      </c>
      <c r="M104" s="40">
        <v>204</v>
      </c>
      <c r="N104" s="40">
        <v>215</v>
      </c>
      <c r="O104" s="40">
        <v>215</v>
      </c>
      <c r="P104" s="40">
        <v>224</v>
      </c>
      <c r="Q104" s="40">
        <v>224</v>
      </c>
      <c r="R104" s="40">
        <v>224</v>
      </c>
      <c r="S104" s="40">
        <v>222</v>
      </c>
      <c r="T104" s="40">
        <v>227</v>
      </c>
      <c r="U104" s="40">
        <v>232</v>
      </c>
      <c r="V104" s="40">
        <v>235</v>
      </c>
      <c r="W104" s="40">
        <v>234</v>
      </c>
      <c r="X104">
        <v>244</v>
      </c>
      <c r="Y104" s="40">
        <v>239</v>
      </c>
      <c r="Z104">
        <v>241</v>
      </c>
      <c r="AA104">
        <v>239</v>
      </c>
      <c r="AB104">
        <v>228</v>
      </c>
      <c r="AC104">
        <v>224</v>
      </c>
      <c r="AD104">
        <v>208</v>
      </c>
    </row>
    <row r="105" spans="1:30" ht="12.6" x14ac:dyDescent="0.2">
      <c r="A105">
        <v>10</v>
      </c>
      <c r="B105" s="3" t="s">
        <v>577</v>
      </c>
      <c r="C105" s="41" t="s">
        <v>1636</v>
      </c>
      <c r="D105" s="202">
        <v>5</v>
      </c>
      <c r="E105" s="41" t="s">
        <v>3806</v>
      </c>
      <c r="F105" s="40">
        <v>3</v>
      </c>
      <c r="G105" s="40">
        <v>5</v>
      </c>
      <c r="H105" s="40">
        <v>3</v>
      </c>
      <c r="I105" s="40">
        <v>3</v>
      </c>
      <c r="J105" s="40">
        <v>6</v>
      </c>
      <c r="K105" s="40">
        <v>5</v>
      </c>
      <c r="L105" s="40">
        <v>4</v>
      </c>
      <c r="M105" s="40">
        <v>3</v>
      </c>
      <c r="N105" s="40">
        <v>5</v>
      </c>
      <c r="O105" s="40">
        <v>4</v>
      </c>
      <c r="P105" s="40">
        <v>2</v>
      </c>
      <c r="Q105" s="40">
        <v>3</v>
      </c>
      <c r="R105" s="40">
        <v>4</v>
      </c>
      <c r="S105" s="40">
        <v>5</v>
      </c>
      <c r="T105" s="40">
        <v>6</v>
      </c>
      <c r="U105" s="40">
        <v>4</v>
      </c>
      <c r="V105" s="40">
        <v>4</v>
      </c>
      <c r="W105" s="40">
        <v>3</v>
      </c>
      <c r="X105">
        <v>2</v>
      </c>
      <c r="Y105" s="40">
        <v>2</v>
      </c>
      <c r="Z105">
        <v>2</v>
      </c>
      <c r="AA105">
        <v>2</v>
      </c>
      <c r="AB105">
        <v>2</v>
      </c>
      <c r="AC105">
        <v>4</v>
      </c>
      <c r="AD105">
        <v>3</v>
      </c>
    </row>
    <row r="106" spans="1:30" ht="12.6" x14ac:dyDescent="0.2">
      <c r="A106">
        <v>10</v>
      </c>
      <c r="B106" s="3" t="s">
        <v>577</v>
      </c>
      <c r="C106" s="41" t="s">
        <v>1637</v>
      </c>
      <c r="D106" s="202">
        <v>6</v>
      </c>
      <c r="E106" s="41" t="s">
        <v>3816</v>
      </c>
      <c r="F106" s="40">
        <v>26</v>
      </c>
      <c r="G106" s="40">
        <v>26</v>
      </c>
      <c r="H106" s="40">
        <v>27</v>
      </c>
      <c r="I106" s="40">
        <v>27</v>
      </c>
      <c r="J106" s="40">
        <v>25</v>
      </c>
      <c r="K106" s="40">
        <v>25</v>
      </c>
      <c r="L106" s="40">
        <v>26</v>
      </c>
      <c r="M106" s="40">
        <v>26</v>
      </c>
      <c r="N106" s="40">
        <v>25</v>
      </c>
      <c r="O106" s="40">
        <v>24</v>
      </c>
      <c r="P106" s="40">
        <v>19</v>
      </c>
      <c r="Q106" s="40">
        <v>19</v>
      </c>
      <c r="R106" s="40">
        <v>19</v>
      </c>
      <c r="S106" s="40">
        <v>19</v>
      </c>
      <c r="T106" s="40">
        <v>20</v>
      </c>
      <c r="U106" s="40">
        <v>20</v>
      </c>
      <c r="V106" s="40">
        <v>19</v>
      </c>
      <c r="W106" s="40">
        <v>19</v>
      </c>
      <c r="X106">
        <v>19</v>
      </c>
      <c r="Y106" s="40">
        <v>18</v>
      </c>
      <c r="Z106">
        <v>17</v>
      </c>
      <c r="AA106">
        <v>18</v>
      </c>
      <c r="AB106">
        <v>20</v>
      </c>
      <c r="AC106">
        <v>20</v>
      </c>
      <c r="AD106">
        <v>20</v>
      </c>
    </row>
    <row r="107" spans="1:30" ht="12.6" x14ac:dyDescent="0.2">
      <c r="A107">
        <v>10</v>
      </c>
      <c r="B107" s="3" t="s">
        <v>577</v>
      </c>
      <c r="C107" s="38" t="s">
        <v>1638</v>
      </c>
      <c r="D107" s="202">
        <v>7</v>
      </c>
      <c r="E107" s="41" t="s">
        <v>3813</v>
      </c>
      <c r="F107" s="40">
        <v>31</v>
      </c>
      <c r="G107" s="40">
        <v>30</v>
      </c>
      <c r="H107" s="40">
        <v>34</v>
      </c>
      <c r="I107" s="40">
        <v>36</v>
      </c>
      <c r="J107" s="40">
        <v>33</v>
      </c>
      <c r="K107" s="40">
        <v>35</v>
      </c>
      <c r="L107" s="40">
        <v>35</v>
      </c>
      <c r="M107" s="40">
        <v>0</v>
      </c>
      <c r="N107" s="40">
        <v>0</v>
      </c>
      <c r="O107" s="40">
        <v>0</v>
      </c>
      <c r="P107" s="40">
        <v>0</v>
      </c>
      <c r="Q107" s="40">
        <v>0</v>
      </c>
      <c r="R107" s="40">
        <v>0</v>
      </c>
      <c r="S107" s="40">
        <v>0</v>
      </c>
      <c r="T107" s="40">
        <v>0</v>
      </c>
      <c r="U107" s="40">
        <v>0</v>
      </c>
      <c r="V107" s="40">
        <v>0</v>
      </c>
      <c r="W107" s="40">
        <v>0</v>
      </c>
      <c r="X107">
        <v>0</v>
      </c>
      <c r="Y107" s="40">
        <v>0</v>
      </c>
      <c r="Z107">
        <v>0</v>
      </c>
      <c r="AA107">
        <v>0</v>
      </c>
      <c r="AB107">
        <v>0</v>
      </c>
      <c r="AC107">
        <v>0</v>
      </c>
      <c r="AD107">
        <v>0</v>
      </c>
    </row>
    <row r="108" spans="1:30" ht="12.6" x14ac:dyDescent="0.2">
      <c r="A108">
        <v>10</v>
      </c>
      <c r="B108" s="3" t="s">
        <v>577</v>
      </c>
      <c r="C108" s="38" t="s">
        <v>1640</v>
      </c>
      <c r="D108" s="202">
        <v>8</v>
      </c>
      <c r="E108" s="41" t="s">
        <v>3808</v>
      </c>
      <c r="F108" s="40">
        <v>36</v>
      </c>
      <c r="G108" s="40">
        <v>38</v>
      </c>
      <c r="H108" s="40">
        <v>38</v>
      </c>
      <c r="I108" s="40">
        <v>37</v>
      </c>
      <c r="J108" s="40">
        <v>35</v>
      </c>
      <c r="K108" s="40">
        <v>36</v>
      </c>
      <c r="L108" s="40">
        <v>35</v>
      </c>
      <c r="M108" s="40">
        <v>0</v>
      </c>
      <c r="N108" s="40">
        <v>0</v>
      </c>
      <c r="O108" s="40">
        <v>0</v>
      </c>
      <c r="P108" s="40">
        <v>0</v>
      </c>
      <c r="Q108" s="40">
        <v>0</v>
      </c>
      <c r="R108" s="40">
        <v>0</v>
      </c>
      <c r="S108" s="40">
        <v>0</v>
      </c>
      <c r="T108" s="40">
        <v>0</v>
      </c>
      <c r="U108" s="40">
        <v>0</v>
      </c>
      <c r="V108" s="40">
        <v>0</v>
      </c>
      <c r="W108" s="40">
        <v>0</v>
      </c>
      <c r="X108">
        <v>0</v>
      </c>
      <c r="Y108" s="40">
        <v>0</v>
      </c>
      <c r="Z108">
        <v>0</v>
      </c>
      <c r="AA108">
        <v>0</v>
      </c>
      <c r="AB108">
        <v>0</v>
      </c>
      <c r="AC108">
        <v>0</v>
      </c>
      <c r="AD108">
        <v>0</v>
      </c>
    </row>
    <row r="109" spans="1:30" ht="12.6" x14ac:dyDescent="0.2">
      <c r="A109">
        <v>10</v>
      </c>
      <c r="B109" s="3" t="s">
        <v>577</v>
      </c>
      <c r="C109" s="41" t="s">
        <v>1639</v>
      </c>
      <c r="D109" s="202">
        <v>9</v>
      </c>
      <c r="E109" s="41" t="s">
        <v>3811</v>
      </c>
      <c r="F109" s="40">
        <v>99</v>
      </c>
      <c r="G109" s="40">
        <v>96</v>
      </c>
      <c r="H109" s="40">
        <v>99</v>
      </c>
      <c r="I109" s="40">
        <v>100</v>
      </c>
      <c r="J109" s="40">
        <v>103</v>
      </c>
      <c r="K109" s="40">
        <v>100</v>
      </c>
      <c r="L109" s="40">
        <v>98</v>
      </c>
      <c r="M109" s="40">
        <v>105</v>
      </c>
      <c r="N109" s="40">
        <v>105</v>
      </c>
      <c r="O109" s="40">
        <v>101</v>
      </c>
      <c r="P109" s="40">
        <v>97</v>
      </c>
      <c r="Q109" s="40">
        <v>96</v>
      </c>
      <c r="R109" s="40">
        <v>95</v>
      </c>
      <c r="S109" s="40">
        <v>94</v>
      </c>
      <c r="T109" s="40">
        <v>82</v>
      </c>
      <c r="U109" s="40">
        <v>82</v>
      </c>
      <c r="V109" s="40">
        <v>82</v>
      </c>
      <c r="W109" s="40">
        <v>84</v>
      </c>
      <c r="X109">
        <v>77</v>
      </c>
      <c r="Y109" s="40">
        <v>82</v>
      </c>
      <c r="Z109">
        <v>87</v>
      </c>
      <c r="AA109">
        <v>85</v>
      </c>
      <c r="AB109">
        <v>84</v>
      </c>
      <c r="AC109">
        <v>87</v>
      </c>
      <c r="AD109">
        <v>94</v>
      </c>
    </row>
    <row r="110" spans="1:30" ht="12.6" x14ac:dyDescent="0.2">
      <c r="A110">
        <v>10</v>
      </c>
      <c r="B110" s="3" t="s">
        <v>577</v>
      </c>
      <c r="C110" s="41" t="s">
        <v>523</v>
      </c>
      <c r="D110" s="202">
        <v>10</v>
      </c>
      <c r="E110" s="41" t="s">
        <v>3814</v>
      </c>
      <c r="F110" s="40">
        <v>38</v>
      </c>
      <c r="G110" s="40">
        <v>40</v>
      </c>
      <c r="H110" s="40">
        <v>40</v>
      </c>
      <c r="I110" s="40">
        <v>41</v>
      </c>
      <c r="J110" s="40">
        <v>37</v>
      </c>
      <c r="K110" s="40">
        <v>42</v>
      </c>
      <c r="L110" s="40">
        <v>39</v>
      </c>
      <c r="M110" s="40">
        <v>27</v>
      </c>
      <c r="N110" s="40">
        <v>0</v>
      </c>
      <c r="O110" s="40">
        <v>0</v>
      </c>
      <c r="P110" s="40">
        <v>0</v>
      </c>
      <c r="Q110" s="40">
        <v>0</v>
      </c>
      <c r="R110" s="40">
        <v>0</v>
      </c>
      <c r="S110" s="40">
        <v>0</v>
      </c>
      <c r="T110" s="40">
        <v>0</v>
      </c>
      <c r="U110" s="40">
        <v>0</v>
      </c>
      <c r="V110" s="40">
        <v>0</v>
      </c>
      <c r="W110" s="40">
        <v>0</v>
      </c>
      <c r="X110">
        <v>0</v>
      </c>
      <c r="Y110" s="40">
        <v>0</v>
      </c>
      <c r="Z110">
        <v>0</v>
      </c>
      <c r="AA110">
        <v>0</v>
      </c>
      <c r="AB110">
        <v>0</v>
      </c>
      <c r="AC110">
        <v>0</v>
      </c>
      <c r="AD110">
        <v>0</v>
      </c>
    </row>
    <row r="111" spans="1:30" ht="12.6" x14ac:dyDescent="0.2">
      <c r="A111">
        <v>10</v>
      </c>
      <c r="B111" s="3" t="s">
        <v>577</v>
      </c>
      <c r="C111" s="41" t="s">
        <v>1963</v>
      </c>
      <c r="D111" s="202">
        <v>11</v>
      </c>
      <c r="E111" s="41" t="s">
        <v>3812</v>
      </c>
      <c r="F111" s="40">
        <v>0</v>
      </c>
      <c r="G111" s="40">
        <v>0</v>
      </c>
      <c r="H111" s="40">
        <v>0</v>
      </c>
      <c r="I111" s="40">
        <v>0</v>
      </c>
      <c r="J111" s="40">
        <v>0</v>
      </c>
      <c r="K111" s="40">
        <v>0</v>
      </c>
      <c r="L111" s="40">
        <v>0</v>
      </c>
      <c r="M111" s="40">
        <v>27</v>
      </c>
      <c r="N111" s="40">
        <v>29</v>
      </c>
      <c r="O111" s="40">
        <v>28</v>
      </c>
      <c r="P111" s="40">
        <v>27</v>
      </c>
      <c r="Q111" s="40">
        <v>26</v>
      </c>
      <c r="R111" s="40">
        <v>25</v>
      </c>
      <c r="S111" s="40">
        <v>25</v>
      </c>
      <c r="T111" s="40">
        <v>27</v>
      </c>
      <c r="U111" s="40">
        <v>28</v>
      </c>
      <c r="V111" s="40">
        <v>28</v>
      </c>
      <c r="W111" s="40">
        <v>28</v>
      </c>
      <c r="X111">
        <v>27</v>
      </c>
      <c r="Y111" s="40">
        <v>27</v>
      </c>
      <c r="Z111">
        <v>28</v>
      </c>
      <c r="AA111">
        <v>27</v>
      </c>
      <c r="AB111">
        <v>29</v>
      </c>
      <c r="AC111">
        <v>28</v>
      </c>
      <c r="AD111">
        <v>34</v>
      </c>
    </row>
    <row r="112" spans="1:30" ht="12.6" x14ac:dyDescent="0.2">
      <c r="A112">
        <v>11</v>
      </c>
      <c r="B112" s="3" t="s">
        <v>578</v>
      </c>
      <c r="C112" s="41" t="s">
        <v>510</v>
      </c>
      <c r="D112" s="202">
        <v>1</v>
      </c>
      <c r="E112" s="41" t="s">
        <v>3818</v>
      </c>
      <c r="F112" s="40">
        <v>18</v>
      </c>
      <c r="G112" s="40">
        <v>18</v>
      </c>
      <c r="H112" s="40">
        <v>20</v>
      </c>
      <c r="I112" s="40">
        <v>17</v>
      </c>
      <c r="J112" s="40">
        <v>19</v>
      </c>
      <c r="K112" s="40">
        <v>18</v>
      </c>
      <c r="L112" s="40">
        <v>18</v>
      </c>
      <c r="M112" s="40">
        <v>19</v>
      </c>
      <c r="N112" s="40">
        <v>15</v>
      </c>
      <c r="O112" s="40">
        <v>16</v>
      </c>
      <c r="P112" s="40">
        <v>14</v>
      </c>
      <c r="Q112" s="40">
        <v>15</v>
      </c>
      <c r="R112" s="40">
        <v>13</v>
      </c>
      <c r="S112" s="40">
        <v>13</v>
      </c>
      <c r="T112" s="40">
        <v>17</v>
      </c>
      <c r="U112" s="40">
        <v>17</v>
      </c>
      <c r="V112" s="40">
        <v>17</v>
      </c>
      <c r="W112" s="40">
        <v>17</v>
      </c>
      <c r="X112">
        <v>16</v>
      </c>
      <c r="Y112" s="40">
        <v>15</v>
      </c>
      <c r="Z112">
        <v>16</v>
      </c>
      <c r="AA112">
        <v>16</v>
      </c>
      <c r="AB112">
        <v>17</v>
      </c>
      <c r="AC112">
        <v>17</v>
      </c>
      <c r="AD112">
        <v>15</v>
      </c>
    </row>
    <row r="113" spans="1:30" ht="12.6" x14ac:dyDescent="0.2">
      <c r="A113">
        <v>11</v>
      </c>
      <c r="B113" s="3" t="s">
        <v>578</v>
      </c>
      <c r="C113" s="41" t="s">
        <v>542</v>
      </c>
      <c r="D113" s="202">
        <v>2</v>
      </c>
      <c r="E113" s="41" t="s">
        <v>3826</v>
      </c>
      <c r="F113" s="40">
        <v>16</v>
      </c>
      <c r="G113" s="40">
        <v>16</v>
      </c>
      <c r="H113" s="40">
        <v>17</v>
      </c>
      <c r="I113" s="40">
        <v>16</v>
      </c>
      <c r="J113" s="40">
        <v>18</v>
      </c>
      <c r="K113" s="40">
        <v>18</v>
      </c>
      <c r="L113" s="40">
        <v>18</v>
      </c>
      <c r="M113" s="40">
        <v>5</v>
      </c>
      <c r="N113" s="40">
        <v>0</v>
      </c>
      <c r="O113" s="40">
        <v>2</v>
      </c>
      <c r="P113" s="40">
        <v>0</v>
      </c>
      <c r="Q113" s="40">
        <v>0</v>
      </c>
      <c r="R113" s="40">
        <v>0</v>
      </c>
      <c r="S113" s="40">
        <v>0</v>
      </c>
      <c r="T113" s="40">
        <v>3</v>
      </c>
      <c r="U113" s="40">
        <v>3</v>
      </c>
      <c r="V113" s="40">
        <v>4</v>
      </c>
      <c r="W113" s="40">
        <v>4</v>
      </c>
      <c r="X113">
        <v>3</v>
      </c>
      <c r="Y113" s="40">
        <v>3</v>
      </c>
      <c r="Z113">
        <v>4</v>
      </c>
      <c r="AA113">
        <v>5</v>
      </c>
      <c r="AB113">
        <v>5</v>
      </c>
      <c r="AC113">
        <v>5</v>
      </c>
      <c r="AD113">
        <v>4</v>
      </c>
    </row>
    <row r="114" spans="1:30" ht="12.6" x14ac:dyDescent="0.2">
      <c r="A114">
        <v>11</v>
      </c>
      <c r="B114" s="3" t="s">
        <v>578</v>
      </c>
      <c r="C114" s="41" t="s">
        <v>1634</v>
      </c>
      <c r="D114" s="202">
        <v>3</v>
      </c>
      <c r="E114" s="41" t="s">
        <v>3821</v>
      </c>
      <c r="F114" s="40">
        <v>5</v>
      </c>
      <c r="G114" s="40">
        <v>5</v>
      </c>
      <c r="H114" s="40">
        <v>5</v>
      </c>
      <c r="I114" s="40">
        <v>5</v>
      </c>
      <c r="J114" s="40">
        <v>5</v>
      </c>
      <c r="K114" s="40">
        <v>4</v>
      </c>
      <c r="L114" s="40">
        <v>5</v>
      </c>
      <c r="M114" s="40">
        <v>5</v>
      </c>
      <c r="N114" s="40">
        <v>0</v>
      </c>
      <c r="O114" s="40">
        <v>2</v>
      </c>
      <c r="P114" s="40">
        <v>0</v>
      </c>
      <c r="Q114" s="40">
        <v>0</v>
      </c>
      <c r="R114" s="40">
        <v>0</v>
      </c>
      <c r="S114" s="40">
        <v>0</v>
      </c>
      <c r="T114" s="40">
        <v>3</v>
      </c>
      <c r="U114" s="40">
        <v>3</v>
      </c>
      <c r="V114" s="40">
        <v>4</v>
      </c>
      <c r="W114" s="40">
        <v>4</v>
      </c>
      <c r="X114">
        <v>3</v>
      </c>
      <c r="Y114" s="40">
        <v>3</v>
      </c>
      <c r="Z114">
        <v>4</v>
      </c>
      <c r="AA114">
        <v>5</v>
      </c>
      <c r="AB114">
        <v>5</v>
      </c>
      <c r="AC114">
        <v>5</v>
      </c>
      <c r="AD114">
        <v>4</v>
      </c>
    </row>
    <row r="115" spans="1:30" ht="12.6" x14ac:dyDescent="0.2">
      <c r="A115">
        <v>11</v>
      </c>
      <c r="B115" s="3" t="s">
        <v>578</v>
      </c>
      <c r="C115" s="41" t="s">
        <v>1635</v>
      </c>
      <c r="D115" s="202">
        <v>4</v>
      </c>
      <c r="E115" s="41" t="s">
        <v>3820</v>
      </c>
      <c r="F115" s="40">
        <v>2</v>
      </c>
      <c r="G115" s="40">
        <v>2</v>
      </c>
      <c r="H115" s="40">
        <v>2</v>
      </c>
      <c r="I115" s="40">
        <v>2</v>
      </c>
      <c r="J115" s="40">
        <v>2</v>
      </c>
      <c r="K115" s="40">
        <v>2</v>
      </c>
      <c r="L115" s="40">
        <v>2</v>
      </c>
      <c r="M115" s="40">
        <v>2</v>
      </c>
      <c r="N115" s="40">
        <v>0</v>
      </c>
      <c r="O115" s="40">
        <v>2</v>
      </c>
      <c r="P115" s="40">
        <v>0</v>
      </c>
      <c r="Q115" s="40">
        <v>0</v>
      </c>
      <c r="R115" s="40">
        <v>0</v>
      </c>
      <c r="S115" s="40">
        <v>0</v>
      </c>
      <c r="T115" s="40">
        <v>1</v>
      </c>
      <c r="U115" s="40">
        <v>1</v>
      </c>
      <c r="V115" s="40">
        <v>2</v>
      </c>
      <c r="W115" s="40">
        <v>2</v>
      </c>
      <c r="X115">
        <v>1</v>
      </c>
      <c r="Y115" s="40">
        <v>1</v>
      </c>
      <c r="Z115">
        <v>1</v>
      </c>
      <c r="AA115">
        <v>1</v>
      </c>
      <c r="AB115">
        <v>3</v>
      </c>
      <c r="AC115">
        <v>3</v>
      </c>
      <c r="AD115">
        <v>2</v>
      </c>
    </row>
    <row r="116" spans="1:30" ht="12.6" x14ac:dyDescent="0.2">
      <c r="A116">
        <v>11</v>
      </c>
      <c r="B116" s="3" t="s">
        <v>578</v>
      </c>
      <c r="C116" s="41" t="s">
        <v>1636</v>
      </c>
      <c r="D116" s="202">
        <v>5</v>
      </c>
      <c r="E116" s="41" t="s">
        <v>3817</v>
      </c>
      <c r="F116" s="40">
        <v>0</v>
      </c>
      <c r="G116" s="40">
        <v>0</v>
      </c>
      <c r="H116" s="40">
        <v>0</v>
      </c>
      <c r="I116" s="40">
        <v>0</v>
      </c>
      <c r="J116" s="40">
        <v>0</v>
      </c>
      <c r="K116" s="40">
        <v>0</v>
      </c>
      <c r="L116" s="40">
        <v>0</v>
      </c>
      <c r="M116" s="40">
        <v>0</v>
      </c>
      <c r="N116" s="40">
        <v>0</v>
      </c>
      <c r="O116" s="40">
        <v>0</v>
      </c>
      <c r="P116" s="40">
        <v>0</v>
      </c>
      <c r="Q116" s="40">
        <v>0</v>
      </c>
      <c r="R116" s="40">
        <v>0</v>
      </c>
      <c r="S116" s="40">
        <v>0</v>
      </c>
      <c r="T116" s="40">
        <v>1</v>
      </c>
      <c r="U116" s="40">
        <v>1</v>
      </c>
      <c r="V116" s="40">
        <v>1</v>
      </c>
      <c r="W116" s="40">
        <v>1</v>
      </c>
      <c r="X116">
        <v>2</v>
      </c>
      <c r="Y116" s="40">
        <v>2</v>
      </c>
      <c r="Z116">
        <v>2</v>
      </c>
      <c r="AA116">
        <v>3</v>
      </c>
      <c r="AB116">
        <v>2</v>
      </c>
      <c r="AC116">
        <v>2</v>
      </c>
      <c r="AD116">
        <v>2</v>
      </c>
    </row>
    <row r="117" spans="1:30" ht="12.6" x14ac:dyDescent="0.2">
      <c r="A117">
        <v>11</v>
      </c>
      <c r="B117" s="3" t="s">
        <v>578</v>
      </c>
      <c r="C117" s="41" t="s">
        <v>1637</v>
      </c>
      <c r="D117" s="202">
        <v>6</v>
      </c>
      <c r="E117" s="41" t="s">
        <v>3827</v>
      </c>
      <c r="F117" s="40">
        <v>3</v>
      </c>
      <c r="G117" s="40">
        <v>3</v>
      </c>
      <c r="H117" s="40">
        <v>3</v>
      </c>
      <c r="I117" s="40">
        <v>3</v>
      </c>
      <c r="J117" s="40">
        <v>3</v>
      </c>
      <c r="K117" s="40">
        <v>2</v>
      </c>
      <c r="L117" s="40">
        <v>3</v>
      </c>
      <c r="M117" s="40">
        <v>3</v>
      </c>
      <c r="N117" s="40">
        <v>0</v>
      </c>
      <c r="O117" s="40">
        <v>0</v>
      </c>
      <c r="P117" s="40">
        <v>0</v>
      </c>
      <c r="Q117" s="40">
        <v>0</v>
      </c>
      <c r="R117" s="40">
        <v>0</v>
      </c>
      <c r="S117" s="40">
        <v>0</v>
      </c>
      <c r="T117" s="40">
        <v>1</v>
      </c>
      <c r="U117" s="40">
        <v>1</v>
      </c>
      <c r="V117" s="40">
        <v>1</v>
      </c>
      <c r="W117" s="40">
        <v>1</v>
      </c>
      <c r="X117">
        <v>0</v>
      </c>
      <c r="Y117" s="40">
        <v>0</v>
      </c>
      <c r="Z117">
        <v>1</v>
      </c>
      <c r="AA117">
        <v>1</v>
      </c>
      <c r="AB117">
        <v>1</v>
      </c>
      <c r="AC117">
        <v>1</v>
      </c>
      <c r="AD117">
        <v>0</v>
      </c>
    </row>
    <row r="118" spans="1:30" ht="12.6" x14ac:dyDescent="0.2">
      <c r="A118">
        <v>11</v>
      </c>
      <c r="B118" s="3" t="s">
        <v>578</v>
      </c>
      <c r="C118" s="38" t="s">
        <v>1638</v>
      </c>
      <c r="D118" s="202">
        <v>7</v>
      </c>
      <c r="E118" s="41" t="s">
        <v>3824</v>
      </c>
      <c r="F118" s="40">
        <v>11</v>
      </c>
      <c r="G118" s="40">
        <v>11</v>
      </c>
      <c r="H118" s="40">
        <v>12</v>
      </c>
      <c r="I118" s="40">
        <v>11</v>
      </c>
      <c r="J118" s="40">
        <v>13</v>
      </c>
      <c r="K118" s="40">
        <v>14</v>
      </c>
      <c r="L118" s="40">
        <v>13</v>
      </c>
      <c r="M118" s="40">
        <v>0</v>
      </c>
      <c r="N118" s="40">
        <v>0</v>
      </c>
      <c r="O118" s="40">
        <v>0</v>
      </c>
      <c r="P118" s="40">
        <v>0</v>
      </c>
      <c r="Q118" s="40">
        <v>0</v>
      </c>
      <c r="R118" s="40">
        <v>0</v>
      </c>
      <c r="S118" s="40">
        <v>0</v>
      </c>
      <c r="T118" s="40">
        <v>0</v>
      </c>
      <c r="U118" s="40">
        <v>0</v>
      </c>
      <c r="V118" s="40">
        <v>0</v>
      </c>
      <c r="W118" s="40">
        <v>0</v>
      </c>
      <c r="X118">
        <v>0</v>
      </c>
      <c r="Y118" s="40">
        <v>0</v>
      </c>
      <c r="Z118">
        <v>0</v>
      </c>
      <c r="AA118">
        <v>0</v>
      </c>
      <c r="AB118">
        <v>0</v>
      </c>
      <c r="AC118">
        <v>0</v>
      </c>
      <c r="AD118">
        <v>0</v>
      </c>
    </row>
    <row r="119" spans="1:30" ht="12.6" x14ac:dyDescent="0.2">
      <c r="A119">
        <v>11</v>
      </c>
      <c r="B119" s="3" t="s">
        <v>578</v>
      </c>
      <c r="C119" s="38" t="s">
        <v>1640</v>
      </c>
      <c r="D119" s="202">
        <v>8</v>
      </c>
      <c r="E119" s="41" t="s">
        <v>3819</v>
      </c>
      <c r="F119" s="40">
        <v>13</v>
      </c>
      <c r="G119" s="40">
        <v>13</v>
      </c>
      <c r="H119" s="40">
        <v>18</v>
      </c>
      <c r="I119" s="40">
        <v>15</v>
      </c>
      <c r="J119" s="40">
        <v>13</v>
      </c>
      <c r="K119" s="40">
        <v>13</v>
      </c>
      <c r="L119" s="40">
        <v>13</v>
      </c>
      <c r="M119" s="40">
        <v>0</v>
      </c>
      <c r="N119" s="40">
        <v>0</v>
      </c>
      <c r="O119" s="40">
        <v>0</v>
      </c>
      <c r="P119" s="40">
        <v>0</v>
      </c>
      <c r="Q119" s="40">
        <v>0</v>
      </c>
      <c r="R119" s="40">
        <v>0</v>
      </c>
      <c r="S119" s="40">
        <v>0</v>
      </c>
      <c r="T119" s="40">
        <v>0</v>
      </c>
      <c r="U119" s="40">
        <v>0</v>
      </c>
      <c r="V119" s="40">
        <v>0</v>
      </c>
      <c r="W119" s="40">
        <v>0</v>
      </c>
      <c r="X119">
        <v>0</v>
      </c>
      <c r="Y119" s="40">
        <v>0</v>
      </c>
      <c r="Z119">
        <v>0</v>
      </c>
      <c r="AA119">
        <v>0</v>
      </c>
      <c r="AB119">
        <v>0</v>
      </c>
      <c r="AC119">
        <v>0</v>
      </c>
      <c r="AD119">
        <v>0</v>
      </c>
    </row>
    <row r="120" spans="1:30" ht="12.6" x14ac:dyDescent="0.2">
      <c r="A120">
        <v>11</v>
      </c>
      <c r="B120" s="3" t="s">
        <v>578</v>
      </c>
      <c r="C120" s="41" t="s">
        <v>1639</v>
      </c>
      <c r="D120" s="202">
        <v>9</v>
      </c>
      <c r="E120" s="41" t="s">
        <v>3822</v>
      </c>
      <c r="F120" s="40">
        <v>0</v>
      </c>
      <c r="G120" s="40">
        <v>0</v>
      </c>
      <c r="H120" s="40">
        <v>0</v>
      </c>
      <c r="I120" s="40">
        <v>0</v>
      </c>
      <c r="J120" s="40">
        <v>1</v>
      </c>
      <c r="K120" s="40">
        <v>1</v>
      </c>
      <c r="L120" s="40">
        <v>0</v>
      </c>
      <c r="M120" s="40">
        <v>0</v>
      </c>
      <c r="N120" s="40">
        <v>1</v>
      </c>
      <c r="O120" s="40">
        <v>0</v>
      </c>
      <c r="P120" s="40">
        <v>0</v>
      </c>
      <c r="Q120" s="40">
        <v>0</v>
      </c>
      <c r="R120" s="40">
        <v>0</v>
      </c>
      <c r="S120" s="40">
        <v>0</v>
      </c>
      <c r="T120" s="40">
        <v>0</v>
      </c>
      <c r="U120" s="40">
        <v>1</v>
      </c>
      <c r="V120" s="40">
        <v>1</v>
      </c>
      <c r="W120" s="40">
        <v>1</v>
      </c>
      <c r="X120">
        <v>0</v>
      </c>
      <c r="Y120" s="40">
        <v>0</v>
      </c>
      <c r="Z120">
        <v>0</v>
      </c>
      <c r="AA120">
        <v>0</v>
      </c>
      <c r="AB120">
        <v>1</v>
      </c>
      <c r="AC120">
        <v>1</v>
      </c>
      <c r="AD120">
        <v>0</v>
      </c>
    </row>
    <row r="121" spans="1:30" ht="12.6" x14ac:dyDescent="0.2">
      <c r="A121">
        <v>11</v>
      </c>
      <c r="B121" s="3" t="s">
        <v>578</v>
      </c>
      <c r="C121" s="41" t="s">
        <v>523</v>
      </c>
      <c r="D121" s="202">
        <v>10</v>
      </c>
      <c r="E121" s="41" t="s">
        <v>3825</v>
      </c>
      <c r="F121" s="40">
        <v>13</v>
      </c>
      <c r="G121" s="40">
        <v>13</v>
      </c>
      <c r="H121" s="40">
        <v>18</v>
      </c>
      <c r="I121" s="40">
        <v>15</v>
      </c>
      <c r="J121" s="40">
        <v>14</v>
      </c>
      <c r="K121" s="40">
        <v>14</v>
      </c>
      <c r="L121" s="40">
        <v>13</v>
      </c>
      <c r="M121" s="40">
        <v>14</v>
      </c>
      <c r="N121" s="40">
        <v>0</v>
      </c>
      <c r="O121" s="40">
        <v>0</v>
      </c>
      <c r="P121" s="40">
        <v>0</v>
      </c>
      <c r="Q121" s="40">
        <v>0</v>
      </c>
      <c r="R121" s="40">
        <v>0</v>
      </c>
      <c r="S121" s="40">
        <v>0</v>
      </c>
      <c r="T121" s="40">
        <v>0</v>
      </c>
      <c r="U121" s="40">
        <v>0</v>
      </c>
      <c r="V121" s="40">
        <v>0</v>
      </c>
      <c r="W121" s="40">
        <v>0</v>
      </c>
      <c r="X121">
        <v>0</v>
      </c>
      <c r="Y121" s="40">
        <v>0</v>
      </c>
      <c r="Z121">
        <v>0</v>
      </c>
      <c r="AA121">
        <v>0</v>
      </c>
      <c r="AB121">
        <v>0</v>
      </c>
      <c r="AC121">
        <v>0</v>
      </c>
      <c r="AD121">
        <v>0</v>
      </c>
    </row>
    <row r="122" spans="1:30" ht="12.6" x14ac:dyDescent="0.2">
      <c r="A122">
        <v>11</v>
      </c>
      <c r="B122" s="3" t="s">
        <v>578</v>
      </c>
      <c r="C122" s="41" t="s">
        <v>1963</v>
      </c>
      <c r="D122" s="202">
        <v>11</v>
      </c>
      <c r="E122" s="41" t="s">
        <v>3823</v>
      </c>
      <c r="F122" s="40">
        <v>0</v>
      </c>
      <c r="G122" s="40">
        <v>0</v>
      </c>
      <c r="H122" s="40">
        <v>0</v>
      </c>
      <c r="I122" s="40">
        <v>0</v>
      </c>
      <c r="J122" s="40">
        <v>0</v>
      </c>
      <c r="K122" s="40">
        <v>0</v>
      </c>
      <c r="L122" s="40">
        <v>0</v>
      </c>
      <c r="M122" s="40">
        <v>14</v>
      </c>
      <c r="N122" s="40">
        <v>14</v>
      </c>
      <c r="O122" s="40">
        <v>14</v>
      </c>
      <c r="P122" s="40">
        <v>14</v>
      </c>
      <c r="Q122" s="40">
        <v>15</v>
      </c>
      <c r="R122" s="40">
        <v>13</v>
      </c>
      <c r="S122" s="40">
        <v>13</v>
      </c>
      <c r="T122" s="40">
        <v>14</v>
      </c>
      <c r="U122" s="40">
        <v>14</v>
      </c>
      <c r="V122" s="40">
        <v>13</v>
      </c>
      <c r="W122" s="40">
        <v>13</v>
      </c>
      <c r="X122">
        <v>13</v>
      </c>
      <c r="Y122" s="40">
        <v>12</v>
      </c>
      <c r="Z122">
        <v>12</v>
      </c>
      <c r="AA122">
        <v>11</v>
      </c>
      <c r="AB122">
        <v>12</v>
      </c>
      <c r="AC122">
        <v>12</v>
      </c>
      <c r="AD122">
        <v>11</v>
      </c>
    </row>
    <row r="123" spans="1:30" ht="12.6" x14ac:dyDescent="0.2">
      <c r="A123">
        <v>12</v>
      </c>
      <c r="B123" s="3" t="s">
        <v>579</v>
      </c>
      <c r="C123" s="41" t="s">
        <v>510</v>
      </c>
      <c r="D123" s="202">
        <v>1</v>
      </c>
      <c r="E123" s="41" t="s">
        <v>3829</v>
      </c>
      <c r="F123" s="40">
        <v>18</v>
      </c>
      <c r="G123" s="40">
        <v>17</v>
      </c>
      <c r="H123" s="40">
        <v>10</v>
      </c>
      <c r="I123" s="40">
        <v>17</v>
      </c>
      <c r="J123" s="40">
        <v>14</v>
      </c>
      <c r="K123" s="40">
        <v>12</v>
      </c>
      <c r="L123" s="40">
        <v>11</v>
      </c>
      <c r="M123" s="40">
        <v>10</v>
      </c>
      <c r="N123" s="40">
        <v>11</v>
      </c>
      <c r="O123" s="40">
        <v>11</v>
      </c>
      <c r="P123" s="40">
        <v>12</v>
      </c>
      <c r="Q123" s="40">
        <v>16</v>
      </c>
      <c r="R123" s="40">
        <v>15</v>
      </c>
      <c r="S123" s="40">
        <v>14</v>
      </c>
      <c r="T123" s="40">
        <v>14</v>
      </c>
      <c r="U123" s="40">
        <v>15</v>
      </c>
      <c r="V123" s="40">
        <v>15</v>
      </c>
      <c r="W123" s="40">
        <v>15</v>
      </c>
      <c r="X123">
        <v>15</v>
      </c>
      <c r="Y123" s="40">
        <v>15</v>
      </c>
      <c r="Z123">
        <v>17</v>
      </c>
      <c r="AA123">
        <v>19</v>
      </c>
      <c r="AB123">
        <v>19</v>
      </c>
      <c r="AC123">
        <v>19</v>
      </c>
      <c r="AD123">
        <v>15</v>
      </c>
    </row>
    <row r="124" spans="1:30" ht="12.6" x14ac:dyDescent="0.2">
      <c r="A124">
        <v>12</v>
      </c>
      <c r="B124" s="3" t="s">
        <v>579</v>
      </c>
      <c r="C124" s="41" t="s">
        <v>542</v>
      </c>
      <c r="D124" s="202">
        <v>2</v>
      </c>
      <c r="E124" s="41" t="s">
        <v>3837</v>
      </c>
      <c r="F124" s="40">
        <v>17</v>
      </c>
      <c r="G124" s="40">
        <v>16</v>
      </c>
      <c r="H124" s="40">
        <v>10</v>
      </c>
      <c r="I124" s="40">
        <v>16</v>
      </c>
      <c r="J124" s="40">
        <v>14</v>
      </c>
      <c r="K124" s="40">
        <v>12</v>
      </c>
      <c r="L124" s="40">
        <v>11</v>
      </c>
      <c r="M124" s="40">
        <v>1</v>
      </c>
      <c r="N124" s="40">
        <v>0</v>
      </c>
      <c r="O124" s="40">
        <v>0</v>
      </c>
      <c r="P124" s="40">
        <v>1</v>
      </c>
      <c r="Q124" s="40">
        <v>3</v>
      </c>
      <c r="R124" s="40">
        <v>3</v>
      </c>
      <c r="S124" s="40">
        <v>5</v>
      </c>
      <c r="T124" s="40">
        <v>5</v>
      </c>
      <c r="U124" s="40">
        <v>4</v>
      </c>
      <c r="V124" s="40">
        <v>5</v>
      </c>
      <c r="W124" s="40">
        <v>5</v>
      </c>
      <c r="X124">
        <v>6</v>
      </c>
      <c r="Y124" s="40">
        <v>5</v>
      </c>
      <c r="Z124">
        <v>6</v>
      </c>
      <c r="AA124">
        <v>8</v>
      </c>
      <c r="AB124">
        <v>7</v>
      </c>
      <c r="AC124">
        <v>8</v>
      </c>
      <c r="AD124">
        <v>6</v>
      </c>
    </row>
    <row r="125" spans="1:30" ht="12.6" x14ac:dyDescent="0.2">
      <c r="A125">
        <v>12</v>
      </c>
      <c r="B125" s="3" t="s">
        <v>579</v>
      </c>
      <c r="C125" s="41" t="s">
        <v>1634</v>
      </c>
      <c r="D125" s="202">
        <v>3</v>
      </c>
      <c r="E125" s="41" t="s">
        <v>3832</v>
      </c>
      <c r="F125" s="40">
        <v>4</v>
      </c>
      <c r="G125" s="40">
        <v>4</v>
      </c>
      <c r="H125" s="40">
        <v>3</v>
      </c>
      <c r="I125" s="40">
        <v>7</v>
      </c>
      <c r="J125" s="40">
        <v>5</v>
      </c>
      <c r="K125" s="40">
        <v>1</v>
      </c>
      <c r="L125" s="40">
        <v>1</v>
      </c>
      <c r="M125" s="40">
        <v>1</v>
      </c>
      <c r="N125" s="40">
        <v>0</v>
      </c>
      <c r="O125" s="40">
        <v>0</v>
      </c>
      <c r="P125" s="40">
        <v>1</v>
      </c>
      <c r="Q125" s="40">
        <v>3</v>
      </c>
      <c r="R125" s="40">
        <v>3</v>
      </c>
      <c r="S125" s="40">
        <v>5</v>
      </c>
      <c r="T125" s="40">
        <v>5</v>
      </c>
      <c r="U125" s="40">
        <v>4</v>
      </c>
      <c r="V125" s="40">
        <v>5</v>
      </c>
      <c r="W125" s="40">
        <v>5</v>
      </c>
      <c r="X125">
        <v>6</v>
      </c>
      <c r="Y125" s="40">
        <v>5</v>
      </c>
      <c r="Z125">
        <v>6</v>
      </c>
      <c r="AA125">
        <v>8</v>
      </c>
      <c r="AB125">
        <v>7</v>
      </c>
      <c r="AC125">
        <v>8</v>
      </c>
      <c r="AD125">
        <v>6</v>
      </c>
    </row>
    <row r="126" spans="1:30" ht="12.6" x14ac:dyDescent="0.2">
      <c r="A126">
        <v>12</v>
      </c>
      <c r="B126" s="3" t="s">
        <v>579</v>
      </c>
      <c r="C126" s="41" t="s">
        <v>1635</v>
      </c>
      <c r="D126" s="202">
        <v>4</v>
      </c>
      <c r="E126" s="41" t="s">
        <v>3831</v>
      </c>
      <c r="F126" s="40">
        <v>4</v>
      </c>
      <c r="G126" s="40">
        <v>4</v>
      </c>
      <c r="H126" s="40">
        <v>1</v>
      </c>
      <c r="I126" s="40">
        <v>1</v>
      </c>
      <c r="J126" s="40">
        <v>1</v>
      </c>
      <c r="K126" s="40">
        <v>0</v>
      </c>
      <c r="L126" s="40">
        <v>0</v>
      </c>
      <c r="M126" s="40">
        <v>0</v>
      </c>
      <c r="N126" s="40">
        <v>0</v>
      </c>
      <c r="O126" s="40">
        <v>0</v>
      </c>
      <c r="P126" s="40">
        <v>1</v>
      </c>
      <c r="Q126" s="40">
        <v>3</v>
      </c>
      <c r="R126" s="40">
        <v>1</v>
      </c>
      <c r="S126" s="40">
        <v>3</v>
      </c>
      <c r="T126" s="40">
        <v>3</v>
      </c>
      <c r="U126" s="40">
        <v>3</v>
      </c>
      <c r="V126" s="40">
        <v>5</v>
      </c>
      <c r="W126" s="40">
        <v>5</v>
      </c>
      <c r="X126">
        <v>6</v>
      </c>
      <c r="Y126" s="40">
        <v>5</v>
      </c>
      <c r="Z126">
        <v>6</v>
      </c>
      <c r="AA126">
        <v>6</v>
      </c>
      <c r="AB126">
        <v>5</v>
      </c>
      <c r="AC126">
        <v>7</v>
      </c>
      <c r="AD126">
        <v>6</v>
      </c>
    </row>
    <row r="127" spans="1:30" ht="12.6" x14ac:dyDescent="0.2">
      <c r="A127">
        <v>12</v>
      </c>
      <c r="B127" s="3" t="s">
        <v>579</v>
      </c>
      <c r="C127" s="41" t="s">
        <v>1636</v>
      </c>
      <c r="D127" s="202">
        <v>5</v>
      </c>
      <c r="E127" s="41" t="s">
        <v>3828</v>
      </c>
      <c r="F127" s="40">
        <v>0</v>
      </c>
      <c r="G127" s="40">
        <v>0</v>
      </c>
      <c r="H127" s="40">
        <v>0</v>
      </c>
      <c r="I127" s="40">
        <v>4</v>
      </c>
      <c r="J127" s="40">
        <v>4</v>
      </c>
      <c r="K127" s="40">
        <v>1</v>
      </c>
      <c r="L127" s="40">
        <v>1</v>
      </c>
      <c r="M127" s="40">
        <v>1</v>
      </c>
      <c r="N127" s="40">
        <v>0</v>
      </c>
      <c r="O127" s="40">
        <v>0</v>
      </c>
      <c r="P127" s="40">
        <v>0</v>
      </c>
      <c r="Q127" s="40">
        <v>0</v>
      </c>
      <c r="R127" s="40">
        <v>2</v>
      </c>
      <c r="S127" s="40">
        <v>2</v>
      </c>
      <c r="T127" s="40">
        <v>2</v>
      </c>
      <c r="U127" s="40">
        <v>1</v>
      </c>
      <c r="V127" s="40">
        <v>0</v>
      </c>
      <c r="W127" s="40">
        <v>0</v>
      </c>
      <c r="X127">
        <v>0</v>
      </c>
      <c r="Y127" s="40">
        <v>0</v>
      </c>
      <c r="Z127">
        <v>0</v>
      </c>
      <c r="AA127">
        <v>2</v>
      </c>
      <c r="AB127">
        <v>2</v>
      </c>
      <c r="AC127">
        <v>1</v>
      </c>
      <c r="AD127">
        <v>0</v>
      </c>
    </row>
    <row r="128" spans="1:30" ht="12.6" x14ac:dyDescent="0.2">
      <c r="A128">
        <v>12</v>
      </c>
      <c r="B128" s="3" t="s">
        <v>579</v>
      </c>
      <c r="C128" s="41" t="s">
        <v>1637</v>
      </c>
      <c r="D128" s="202">
        <v>6</v>
      </c>
      <c r="E128" s="41" t="s">
        <v>3838</v>
      </c>
      <c r="F128" s="40">
        <v>0</v>
      </c>
      <c r="G128" s="40">
        <v>0</v>
      </c>
      <c r="H128" s="40">
        <v>2</v>
      </c>
      <c r="I128" s="40">
        <v>2</v>
      </c>
      <c r="J128" s="40">
        <v>0</v>
      </c>
      <c r="K128" s="40">
        <v>0</v>
      </c>
      <c r="L128" s="40">
        <v>0</v>
      </c>
      <c r="M128" s="40">
        <v>0</v>
      </c>
      <c r="N128" s="40">
        <v>0</v>
      </c>
      <c r="O128" s="40">
        <v>0</v>
      </c>
      <c r="P128" s="40">
        <v>0</v>
      </c>
      <c r="Q128" s="40">
        <v>0</v>
      </c>
      <c r="R128" s="40">
        <v>0</v>
      </c>
      <c r="S128" s="40">
        <v>0</v>
      </c>
      <c r="T128" s="40">
        <v>0</v>
      </c>
      <c r="U128" s="40">
        <v>0</v>
      </c>
      <c r="V128" s="40">
        <v>0</v>
      </c>
      <c r="W128" s="40">
        <v>0</v>
      </c>
      <c r="X128">
        <v>0</v>
      </c>
      <c r="Y128" s="40">
        <v>0</v>
      </c>
      <c r="Z128">
        <v>0</v>
      </c>
      <c r="AA128">
        <v>0</v>
      </c>
      <c r="AB128">
        <v>0</v>
      </c>
      <c r="AC128">
        <v>0</v>
      </c>
      <c r="AD128">
        <v>0</v>
      </c>
    </row>
    <row r="129" spans="1:30" ht="12.6" x14ac:dyDescent="0.2">
      <c r="A129">
        <v>12</v>
      </c>
      <c r="B129" s="3" t="s">
        <v>579</v>
      </c>
      <c r="C129" s="38" t="s">
        <v>1638</v>
      </c>
      <c r="D129" s="202">
        <v>7</v>
      </c>
      <c r="E129" s="41" t="s">
        <v>3835</v>
      </c>
      <c r="F129" s="40">
        <v>13</v>
      </c>
      <c r="G129" s="40">
        <v>12</v>
      </c>
      <c r="H129" s="40">
        <v>7</v>
      </c>
      <c r="I129" s="40">
        <v>10</v>
      </c>
      <c r="J129" s="40">
        <v>10</v>
      </c>
      <c r="K129" s="40">
        <v>12</v>
      </c>
      <c r="L129" s="40">
        <v>11</v>
      </c>
      <c r="M129" s="40">
        <v>0</v>
      </c>
      <c r="N129" s="40">
        <v>0</v>
      </c>
      <c r="O129" s="40">
        <v>0</v>
      </c>
      <c r="P129" s="40">
        <v>0</v>
      </c>
      <c r="Q129" s="40">
        <v>0</v>
      </c>
      <c r="R129" s="40">
        <v>0</v>
      </c>
      <c r="S129" s="40">
        <v>0</v>
      </c>
      <c r="T129" s="40">
        <v>0</v>
      </c>
      <c r="U129" s="40">
        <v>0</v>
      </c>
      <c r="V129" s="40">
        <v>0</v>
      </c>
      <c r="W129" s="40">
        <v>0</v>
      </c>
      <c r="X129">
        <v>0</v>
      </c>
      <c r="Y129" s="40">
        <v>0</v>
      </c>
      <c r="Z129">
        <v>0</v>
      </c>
      <c r="AA129">
        <v>0</v>
      </c>
      <c r="AB129">
        <v>0</v>
      </c>
      <c r="AC129">
        <v>0</v>
      </c>
      <c r="AD129">
        <v>0</v>
      </c>
    </row>
    <row r="130" spans="1:30" ht="12.6" x14ac:dyDescent="0.2">
      <c r="A130">
        <v>12</v>
      </c>
      <c r="B130" s="3" t="s">
        <v>579</v>
      </c>
      <c r="C130" s="38" t="s">
        <v>1640</v>
      </c>
      <c r="D130" s="202">
        <v>8</v>
      </c>
      <c r="E130" s="41" t="s">
        <v>3830</v>
      </c>
      <c r="F130" s="40">
        <v>8</v>
      </c>
      <c r="G130" s="40">
        <v>8</v>
      </c>
      <c r="H130" s="40">
        <v>6</v>
      </c>
      <c r="I130" s="40">
        <v>13</v>
      </c>
      <c r="J130" s="40">
        <v>10</v>
      </c>
      <c r="K130" s="40">
        <v>12</v>
      </c>
      <c r="L130" s="40">
        <v>11</v>
      </c>
      <c r="M130" s="40">
        <v>0</v>
      </c>
      <c r="N130" s="40">
        <v>0</v>
      </c>
      <c r="O130" s="40">
        <v>0</v>
      </c>
      <c r="P130" s="40">
        <v>0</v>
      </c>
      <c r="Q130" s="40">
        <v>0</v>
      </c>
      <c r="R130" s="40">
        <v>0</v>
      </c>
      <c r="S130" s="40">
        <v>0</v>
      </c>
      <c r="T130" s="40">
        <v>0</v>
      </c>
      <c r="U130" s="40">
        <v>0</v>
      </c>
      <c r="V130" s="40">
        <v>0</v>
      </c>
      <c r="W130" s="40">
        <v>0</v>
      </c>
      <c r="X130">
        <v>0</v>
      </c>
      <c r="Y130" s="40">
        <v>0</v>
      </c>
      <c r="Z130">
        <v>0</v>
      </c>
      <c r="AA130">
        <v>0</v>
      </c>
      <c r="AB130">
        <v>0</v>
      </c>
      <c r="AC130">
        <v>0</v>
      </c>
      <c r="AD130">
        <v>0</v>
      </c>
    </row>
    <row r="131" spans="1:30" ht="12.6" x14ac:dyDescent="0.2">
      <c r="A131">
        <v>12</v>
      </c>
      <c r="B131" s="3" t="s">
        <v>579</v>
      </c>
      <c r="C131" s="41" t="s">
        <v>1639</v>
      </c>
      <c r="D131" s="202">
        <v>9</v>
      </c>
      <c r="E131" s="41" t="s">
        <v>3833</v>
      </c>
      <c r="F131" s="40">
        <v>0</v>
      </c>
      <c r="G131" s="40">
        <v>0</v>
      </c>
      <c r="H131" s="40">
        <v>1</v>
      </c>
      <c r="I131" s="40">
        <v>0</v>
      </c>
      <c r="J131" s="40">
        <v>0</v>
      </c>
      <c r="K131" s="40">
        <v>0</v>
      </c>
      <c r="L131" s="40">
        <v>0</v>
      </c>
      <c r="M131" s="40">
        <v>1</v>
      </c>
      <c r="N131" s="40">
        <v>0</v>
      </c>
      <c r="O131" s="40">
        <v>0</v>
      </c>
      <c r="P131" s="40">
        <v>0</v>
      </c>
      <c r="Q131" s="40">
        <v>0</v>
      </c>
      <c r="R131" s="40">
        <v>0</v>
      </c>
      <c r="S131" s="40">
        <v>0</v>
      </c>
      <c r="T131" s="40">
        <v>0</v>
      </c>
      <c r="U131" s="40">
        <v>0</v>
      </c>
      <c r="V131" s="40">
        <v>1</v>
      </c>
      <c r="W131" s="40">
        <v>0</v>
      </c>
      <c r="X131">
        <v>0</v>
      </c>
      <c r="Y131" s="40">
        <v>0</v>
      </c>
      <c r="Z131">
        <v>0</v>
      </c>
      <c r="AA131">
        <v>0</v>
      </c>
      <c r="AB131">
        <v>1</v>
      </c>
      <c r="AC131">
        <v>1</v>
      </c>
      <c r="AD131">
        <v>1</v>
      </c>
    </row>
    <row r="132" spans="1:30" ht="12.6" x14ac:dyDescent="0.2">
      <c r="A132">
        <v>12</v>
      </c>
      <c r="B132" s="3" t="s">
        <v>579</v>
      </c>
      <c r="C132" s="41" t="s">
        <v>523</v>
      </c>
      <c r="D132" s="202">
        <v>10</v>
      </c>
      <c r="E132" s="41" t="s">
        <v>3836</v>
      </c>
      <c r="F132" s="40">
        <v>14</v>
      </c>
      <c r="G132" s="40">
        <v>13</v>
      </c>
      <c r="H132" s="40">
        <v>7</v>
      </c>
      <c r="I132" s="40">
        <v>14</v>
      </c>
      <c r="J132" s="40">
        <v>10</v>
      </c>
      <c r="K132" s="40">
        <v>12</v>
      </c>
      <c r="L132" s="40">
        <v>11</v>
      </c>
      <c r="M132" s="40">
        <v>9</v>
      </c>
      <c r="N132" s="40">
        <v>0</v>
      </c>
      <c r="O132" s="40">
        <v>0</v>
      </c>
      <c r="P132" s="40">
        <v>0</v>
      </c>
      <c r="Q132" s="40">
        <v>0</v>
      </c>
      <c r="R132" s="40">
        <v>0</v>
      </c>
      <c r="S132" s="40">
        <v>0</v>
      </c>
      <c r="T132" s="40">
        <v>0</v>
      </c>
      <c r="U132" s="40">
        <v>0</v>
      </c>
      <c r="V132" s="40">
        <v>0</v>
      </c>
      <c r="W132" s="40">
        <v>0</v>
      </c>
      <c r="X132">
        <v>0</v>
      </c>
      <c r="Y132" s="40">
        <v>0</v>
      </c>
      <c r="Z132">
        <v>0</v>
      </c>
      <c r="AA132">
        <v>0</v>
      </c>
      <c r="AB132">
        <v>0</v>
      </c>
      <c r="AC132">
        <v>0</v>
      </c>
      <c r="AD132">
        <v>0</v>
      </c>
    </row>
    <row r="133" spans="1:30" ht="12.6" x14ac:dyDescent="0.2">
      <c r="A133">
        <v>12</v>
      </c>
      <c r="B133" s="3" t="s">
        <v>579</v>
      </c>
      <c r="C133" s="41" t="s">
        <v>1963</v>
      </c>
      <c r="D133" s="202">
        <v>11</v>
      </c>
      <c r="E133" s="41" t="s">
        <v>3834</v>
      </c>
      <c r="F133" s="40">
        <v>0</v>
      </c>
      <c r="G133" s="40">
        <v>0</v>
      </c>
      <c r="H133" s="40">
        <v>0</v>
      </c>
      <c r="I133" s="40">
        <v>0</v>
      </c>
      <c r="J133" s="40">
        <v>0</v>
      </c>
      <c r="K133" s="40">
        <v>0</v>
      </c>
      <c r="L133" s="40">
        <v>0</v>
      </c>
      <c r="M133" s="40">
        <v>9</v>
      </c>
      <c r="N133" s="40">
        <v>11</v>
      </c>
      <c r="O133" s="40">
        <v>11</v>
      </c>
      <c r="P133" s="40">
        <v>12</v>
      </c>
      <c r="Q133" s="40">
        <v>13</v>
      </c>
      <c r="R133" s="40">
        <v>12</v>
      </c>
      <c r="S133" s="40">
        <v>9</v>
      </c>
      <c r="T133" s="40">
        <v>9</v>
      </c>
      <c r="U133" s="40">
        <v>11</v>
      </c>
      <c r="V133" s="40">
        <v>10</v>
      </c>
      <c r="W133" s="40">
        <v>10</v>
      </c>
      <c r="X133">
        <v>9</v>
      </c>
      <c r="Y133" s="40">
        <v>10</v>
      </c>
      <c r="Z133">
        <v>11</v>
      </c>
      <c r="AA133">
        <v>11</v>
      </c>
      <c r="AB133">
        <v>12</v>
      </c>
      <c r="AC133">
        <v>11</v>
      </c>
      <c r="AD133">
        <v>9</v>
      </c>
    </row>
    <row r="134" spans="1:30" ht="12.6" x14ac:dyDescent="0.2">
      <c r="A134">
        <v>13</v>
      </c>
      <c r="B134" s="3" t="s">
        <v>545</v>
      </c>
      <c r="C134" s="41" t="s">
        <v>510</v>
      </c>
      <c r="D134" s="202">
        <v>1</v>
      </c>
      <c r="E134" s="41" t="s">
        <v>3840</v>
      </c>
      <c r="F134" s="40">
        <v>1628</v>
      </c>
      <c r="G134" s="40">
        <v>1629</v>
      </c>
      <c r="H134" s="40">
        <v>1654</v>
      </c>
      <c r="I134" s="40">
        <v>1678</v>
      </c>
      <c r="J134" s="40">
        <v>1627</v>
      </c>
      <c r="K134" s="40">
        <v>1659</v>
      </c>
      <c r="L134" s="40">
        <v>1696</v>
      </c>
      <c r="M134" s="40">
        <v>1674</v>
      </c>
      <c r="N134" s="40">
        <v>1710</v>
      </c>
      <c r="O134" s="40">
        <v>1703</v>
      </c>
      <c r="P134" s="40">
        <v>1737</v>
      </c>
      <c r="Q134" s="40">
        <v>1722</v>
      </c>
      <c r="R134" s="40">
        <v>1776</v>
      </c>
      <c r="S134" s="40">
        <v>1753</v>
      </c>
      <c r="T134" s="40">
        <v>1787</v>
      </c>
      <c r="U134" s="40">
        <v>1757</v>
      </c>
      <c r="V134" s="40">
        <v>1807</v>
      </c>
      <c r="W134" s="40">
        <v>1791</v>
      </c>
      <c r="X134">
        <v>1836</v>
      </c>
      <c r="Y134" s="40">
        <v>1828</v>
      </c>
      <c r="Z134">
        <v>1849</v>
      </c>
      <c r="AA134">
        <v>1823</v>
      </c>
      <c r="AB134">
        <v>1767</v>
      </c>
      <c r="AC134">
        <v>1733</v>
      </c>
      <c r="AD134">
        <v>1709</v>
      </c>
    </row>
    <row r="135" spans="1:30" ht="12.6" x14ac:dyDescent="0.2">
      <c r="A135">
        <v>13</v>
      </c>
      <c r="B135" s="3" t="s">
        <v>545</v>
      </c>
      <c r="C135" s="41" t="s">
        <v>542</v>
      </c>
      <c r="D135" s="202">
        <v>2</v>
      </c>
      <c r="E135" s="41" t="s">
        <v>3848</v>
      </c>
      <c r="F135" s="40">
        <v>1426</v>
      </c>
      <c r="G135" s="40">
        <v>1428</v>
      </c>
      <c r="H135" s="40">
        <v>1463</v>
      </c>
      <c r="I135" s="40">
        <v>1484</v>
      </c>
      <c r="J135" s="40">
        <v>1447</v>
      </c>
      <c r="K135" s="40">
        <v>1475</v>
      </c>
      <c r="L135" s="40">
        <v>1508</v>
      </c>
      <c r="M135" s="40">
        <v>1409</v>
      </c>
      <c r="N135" s="40">
        <v>1456</v>
      </c>
      <c r="O135" s="40">
        <v>1458</v>
      </c>
      <c r="P135" s="40">
        <v>1495</v>
      </c>
      <c r="Q135" s="40">
        <v>1473</v>
      </c>
      <c r="R135" s="40">
        <v>1530</v>
      </c>
      <c r="S135" s="40">
        <v>1512</v>
      </c>
      <c r="T135" s="40">
        <v>1553</v>
      </c>
      <c r="U135" s="40">
        <v>1538</v>
      </c>
      <c r="V135" s="40">
        <v>1580</v>
      </c>
      <c r="W135" s="40">
        <v>1561</v>
      </c>
      <c r="X135">
        <v>1607</v>
      </c>
      <c r="Y135" s="40">
        <v>1593</v>
      </c>
      <c r="Z135">
        <v>1618</v>
      </c>
      <c r="AA135">
        <v>1589</v>
      </c>
      <c r="AB135">
        <v>1533</v>
      </c>
      <c r="AC135">
        <v>1508</v>
      </c>
      <c r="AD135">
        <v>1483</v>
      </c>
    </row>
    <row r="136" spans="1:30" ht="12.6" x14ac:dyDescent="0.2">
      <c r="A136">
        <v>13</v>
      </c>
      <c r="B136" s="3" t="s">
        <v>545</v>
      </c>
      <c r="C136" s="41" t="s">
        <v>1634</v>
      </c>
      <c r="D136" s="202">
        <v>3</v>
      </c>
      <c r="E136" s="41" t="s">
        <v>3843</v>
      </c>
      <c r="F136" s="40">
        <v>1329</v>
      </c>
      <c r="G136" s="40">
        <v>1328</v>
      </c>
      <c r="H136" s="40">
        <v>1371</v>
      </c>
      <c r="I136" s="40">
        <v>1388</v>
      </c>
      <c r="J136" s="40">
        <v>1361</v>
      </c>
      <c r="K136" s="40">
        <v>1388</v>
      </c>
      <c r="L136" s="40">
        <v>1427</v>
      </c>
      <c r="M136" s="40">
        <v>1409</v>
      </c>
      <c r="N136" s="40">
        <v>1456</v>
      </c>
      <c r="O136" s="40">
        <v>1458</v>
      </c>
      <c r="P136" s="40">
        <v>1495</v>
      </c>
      <c r="Q136" s="40">
        <v>1473</v>
      </c>
      <c r="R136" s="40">
        <v>1530</v>
      </c>
      <c r="S136" s="40">
        <v>1512</v>
      </c>
      <c r="T136" s="40">
        <v>1553</v>
      </c>
      <c r="U136" s="40">
        <v>1538</v>
      </c>
      <c r="V136" s="40">
        <v>1580</v>
      </c>
      <c r="W136" s="40">
        <v>1561</v>
      </c>
      <c r="X136">
        <v>1607</v>
      </c>
      <c r="Y136" s="40">
        <v>1593</v>
      </c>
      <c r="Z136">
        <v>1618</v>
      </c>
      <c r="AA136">
        <v>1589</v>
      </c>
      <c r="AB136">
        <v>1533</v>
      </c>
      <c r="AC136">
        <v>1508</v>
      </c>
      <c r="AD136">
        <v>1483</v>
      </c>
    </row>
    <row r="137" spans="1:30" ht="12.6" x14ac:dyDescent="0.2">
      <c r="A137">
        <v>13</v>
      </c>
      <c r="B137" s="3" t="s">
        <v>545</v>
      </c>
      <c r="C137" s="41" t="s">
        <v>1635</v>
      </c>
      <c r="D137" s="202">
        <v>4</v>
      </c>
      <c r="E137" s="41" t="s">
        <v>3842</v>
      </c>
      <c r="F137" s="40">
        <v>1225</v>
      </c>
      <c r="G137" s="40">
        <v>1224</v>
      </c>
      <c r="H137" s="40">
        <v>1272</v>
      </c>
      <c r="I137" s="40">
        <v>1290</v>
      </c>
      <c r="J137" s="40">
        <v>1264</v>
      </c>
      <c r="K137" s="40">
        <v>1295</v>
      </c>
      <c r="L137" s="40">
        <v>1329</v>
      </c>
      <c r="M137" s="40">
        <v>1316</v>
      </c>
      <c r="N137" s="40">
        <v>1368</v>
      </c>
      <c r="O137" s="40">
        <v>1367</v>
      </c>
      <c r="P137" s="40">
        <v>1404</v>
      </c>
      <c r="Q137" s="40">
        <v>1374</v>
      </c>
      <c r="R137" s="40">
        <v>1423</v>
      </c>
      <c r="S137" s="40">
        <v>1406</v>
      </c>
      <c r="T137" s="40">
        <v>1440</v>
      </c>
      <c r="U137" s="40">
        <v>1426</v>
      </c>
      <c r="V137" s="40">
        <v>1482</v>
      </c>
      <c r="W137" s="40">
        <v>1463</v>
      </c>
      <c r="X137">
        <v>1517</v>
      </c>
      <c r="Y137" s="40">
        <v>1505</v>
      </c>
      <c r="Z137">
        <v>1527</v>
      </c>
      <c r="AA137">
        <v>1497</v>
      </c>
      <c r="AB137">
        <v>1449</v>
      </c>
      <c r="AC137">
        <v>1422</v>
      </c>
      <c r="AD137">
        <v>1389</v>
      </c>
    </row>
    <row r="138" spans="1:30" ht="12.6" x14ac:dyDescent="0.2">
      <c r="A138">
        <v>13</v>
      </c>
      <c r="B138" s="3" t="s">
        <v>545</v>
      </c>
      <c r="C138" s="41" t="s">
        <v>1636</v>
      </c>
      <c r="D138" s="202">
        <v>5</v>
      </c>
      <c r="E138" s="41" t="s">
        <v>3839</v>
      </c>
      <c r="F138" s="40">
        <v>33</v>
      </c>
      <c r="G138" s="40">
        <v>34</v>
      </c>
      <c r="H138" s="40">
        <v>33</v>
      </c>
      <c r="I138" s="40">
        <v>28</v>
      </c>
      <c r="J138" s="40">
        <v>31</v>
      </c>
      <c r="K138" s="40">
        <v>31</v>
      </c>
      <c r="L138" s="40">
        <v>27</v>
      </c>
      <c r="M138" s="40">
        <v>21</v>
      </c>
      <c r="N138" s="40">
        <v>25</v>
      </c>
      <c r="O138" s="40">
        <v>28</v>
      </c>
      <c r="P138" s="40">
        <v>30</v>
      </c>
      <c r="Q138" s="40">
        <v>33</v>
      </c>
      <c r="R138" s="40">
        <v>39</v>
      </c>
      <c r="S138" s="40">
        <v>34</v>
      </c>
      <c r="T138" s="40">
        <v>34</v>
      </c>
      <c r="U138" s="40">
        <v>32</v>
      </c>
      <c r="V138" s="40">
        <v>26</v>
      </c>
      <c r="W138" s="40">
        <v>26</v>
      </c>
      <c r="X138">
        <v>26</v>
      </c>
      <c r="Y138" s="40">
        <v>27</v>
      </c>
      <c r="Z138">
        <v>26</v>
      </c>
      <c r="AA138">
        <v>29</v>
      </c>
      <c r="AB138">
        <v>26</v>
      </c>
      <c r="AC138">
        <v>28</v>
      </c>
      <c r="AD138">
        <v>28</v>
      </c>
    </row>
    <row r="139" spans="1:30" ht="12.6" x14ac:dyDescent="0.2">
      <c r="A139">
        <v>13</v>
      </c>
      <c r="B139" s="3" t="s">
        <v>545</v>
      </c>
      <c r="C139" s="41" t="s">
        <v>1637</v>
      </c>
      <c r="D139" s="202">
        <v>6</v>
      </c>
      <c r="E139" s="41" t="s">
        <v>3849</v>
      </c>
      <c r="F139" s="40">
        <v>80</v>
      </c>
      <c r="G139" s="40">
        <v>80</v>
      </c>
      <c r="H139" s="40">
        <v>77</v>
      </c>
      <c r="I139" s="40">
        <v>76</v>
      </c>
      <c r="J139" s="40">
        <v>72</v>
      </c>
      <c r="K139" s="40">
        <v>71</v>
      </c>
      <c r="L139" s="40">
        <v>80</v>
      </c>
      <c r="M139" s="40">
        <v>81</v>
      </c>
      <c r="N139" s="40">
        <v>74</v>
      </c>
      <c r="O139" s="40">
        <v>73</v>
      </c>
      <c r="P139" s="40">
        <v>74</v>
      </c>
      <c r="Q139" s="40">
        <v>75</v>
      </c>
      <c r="R139" s="40">
        <v>79</v>
      </c>
      <c r="S139" s="40">
        <v>79</v>
      </c>
      <c r="T139" s="40">
        <v>89</v>
      </c>
      <c r="U139" s="40">
        <v>89</v>
      </c>
      <c r="V139" s="40">
        <v>80</v>
      </c>
      <c r="W139" s="40">
        <v>80</v>
      </c>
      <c r="X139">
        <v>72</v>
      </c>
      <c r="Y139" s="40">
        <v>71</v>
      </c>
      <c r="Z139">
        <v>74</v>
      </c>
      <c r="AA139">
        <v>74</v>
      </c>
      <c r="AB139">
        <v>67</v>
      </c>
      <c r="AC139">
        <v>67</v>
      </c>
      <c r="AD139">
        <v>75</v>
      </c>
    </row>
    <row r="140" spans="1:30" ht="12.6" x14ac:dyDescent="0.2">
      <c r="A140">
        <v>13</v>
      </c>
      <c r="B140" s="3" t="s">
        <v>545</v>
      </c>
      <c r="C140" s="38" t="s">
        <v>1638</v>
      </c>
      <c r="D140" s="202">
        <v>7</v>
      </c>
      <c r="E140" s="41" t="s">
        <v>3846</v>
      </c>
      <c r="F140" s="40">
        <v>110</v>
      </c>
      <c r="G140" s="40">
        <v>112</v>
      </c>
      <c r="H140" s="40">
        <v>104</v>
      </c>
      <c r="I140" s="40">
        <v>112</v>
      </c>
      <c r="J140" s="40">
        <v>101</v>
      </c>
      <c r="K140" s="40">
        <v>101</v>
      </c>
      <c r="L140" s="40">
        <v>90</v>
      </c>
      <c r="M140" s="40">
        <v>0</v>
      </c>
      <c r="N140" s="40">
        <v>0</v>
      </c>
      <c r="O140" s="40">
        <v>0</v>
      </c>
      <c r="P140" s="40">
        <v>0</v>
      </c>
      <c r="Q140" s="40">
        <v>0</v>
      </c>
      <c r="R140" s="40">
        <v>0</v>
      </c>
      <c r="S140" s="40">
        <v>0</v>
      </c>
      <c r="T140" s="40">
        <v>0</v>
      </c>
      <c r="U140" s="40">
        <v>0</v>
      </c>
      <c r="V140" s="40">
        <v>0</v>
      </c>
      <c r="W140" s="40">
        <v>0</v>
      </c>
      <c r="X140">
        <v>0</v>
      </c>
      <c r="Y140" s="40">
        <v>0</v>
      </c>
      <c r="Z140">
        <v>0</v>
      </c>
      <c r="AA140">
        <v>0</v>
      </c>
      <c r="AB140">
        <v>0</v>
      </c>
      <c r="AC140">
        <v>0</v>
      </c>
      <c r="AD140">
        <v>0</v>
      </c>
    </row>
    <row r="141" spans="1:30" ht="12.6" x14ac:dyDescent="0.2">
      <c r="A141">
        <v>13</v>
      </c>
      <c r="B141" s="3" t="s">
        <v>545</v>
      </c>
      <c r="C141" s="38" t="s">
        <v>1640</v>
      </c>
      <c r="D141" s="202">
        <v>8</v>
      </c>
      <c r="E141" s="41" t="s">
        <v>3841</v>
      </c>
      <c r="F141" s="40">
        <v>139</v>
      </c>
      <c r="G141" s="40">
        <v>133</v>
      </c>
      <c r="H141" s="40">
        <v>129</v>
      </c>
      <c r="I141" s="40">
        <v>127</v>
      </c>
      <c r="J141" s="40">
        <v>127</v>
      </c>
      <c r="K141" s="40">
        <v>124</v>
      </c>
      <c r="L141" s="40">
        <v>116</v>
      </c>
      <c r="M141" s="40">
        <v>0</v>
      </c>
      <c r="N141" s="40">
        <v>0</v>
      </c>
      <c r="O141" s="40">
        <v>0</v>
      </c>
      <c r="P141" s="40">
        <v>0</v>
      </c>
      <c r="Q141" s="40">
        <v>0</v>
      </c>
      <c r="R141" s="40">
        <v>0</v>
      </c>
      <c r="S141" s="40">
        <v>0</v>
      </c>
      <c r="T141" s="40">
        <v>0</v>
      </c>
      <c r="U141" s="40">
        <v>0</v>
      </c>
      <c r="V141" s="40">
        <v>0</v>
      </c>
      <c r="W141" s="40">
        <v>0</v>
      </c>
      <c r="X141">
        <v>0</v>
      </c>
      <c r="Y141" s="40">
        <v>0</v>
      </c>
      <c r="Z141">
        <v>0</v>
      </c>
      <c r="AA141">
        <v>0</v>
      </c>
      <c r="AB141">
        <v>0</v>
      </c>
      <c r="AC141">
        <v>0</v>
      </c>
      <c r="AD141">
        <v>0</v>
      </c>
    </row>
    <row r="142" spans="1:30" ht="12.6" x14ac:dyDescent="0.2">
      <c r="A142">
        <v>13</v>
      </c>
      <c r="B142" s="3" t="s">
        <v>545</v>
      </c>
      <c r="C142" s="41" t="s">
        <v>1639</v>
      </c>
      <c r="D142" s="202">
        <v>9</v>
      </c>
      <c r="E142" s="41" t="s">
        <v>3844</v>
      </c>
      <c r="F142" s="40">
        <v>193</v>
      </c>
      <c r="G142" s="40">
        <v>197</v>
      </c>
      <c r="H142" s="40">
        <v>192</v>
      </c>
      <c r="I142" s="40">
        <v>199</v>
      </c>
      <c r="J142" s="40">
        <v>192</v>
      </c>
      <c r="K142" s="40">
        <v>200</v>
      </c>
      <c r="L142" s="40">
        <v>203</v>
      </c>
      <c r="M142" s="40">
        <v>169</v>
      </c>
      <c r="N142" s="40">
        <v>160</v>
      </c>
      <c r="O142" s="40">
        <v>157</v>
      </c>
      <c r="P142" s="40">
        <v>156</v>
      </c>
      <c r="Q142" s="40">
        <v>154</v>
      </c>
      <c r="R142" s="40">
        <v>151</v>
      </c>
      <c r="S142" s="40">
        <v>152</v>
      </c>
      <c r="T142" s="40">
        <v>148</v>
      </c>
      <c r="U142" s="40">
        <v>147</v>
      </c>
      <c r="V142" s="40">
        <v>148</v>
      </c>
      <c r="W142" s="40">
        <v>145</v>
      </c>
      <c r="X142">
        <v>139</v>
      </c>
      <c r="Y142" s="40">
        <v>143</v>
      </c>
      <c r="Z142">
        <v>149</v>
      </c>
      <c r="AA142">
        <v>147</v>
      </c>
      <c r="AB142">
        <v>151</v>
      </c>
      <c r="AC142">
        <v>148</v>
      </c>
      <c r="AD142">
        <v>144</v>
      </c>
    </row>
    <row r="143" spans="1:30" ht="12.6" x14ac:dyDescent="0.2">
      <c r="A143">
        <v>13</v>
      </c>
      <c r="B143" s="3" t="s">
        <v>545</v>
      </c>
      <c r="C143" s="41" t="s">
        <v>523</v>
      </c>
      <c r="D143" s="202">
        <v>10</v>
      </c>
      <c r="E143" s="41" t="s">
        <v>3847</v>
      </c>
      <c r="F143" s="40">
        <v>172</v>
      </c>
      <c r="G143" s="40">
        <v>168</v>
      </c>
      <c r="H143" s="40">
        <v>167</v>
      </c>
      <c r="I143" s="40">
        <v>169</v>
      </c>
      <c r="J143" s="40">
        <v>159</v>
      </c>
      <c r="K143" s="40">
        <v>160</v>
      </c>
      <c r="L143" s="40">
        <v>146</v>
      </c>
      <c r="M143" s="40">
        <v>145</v>
      </c>
      <c r="N143" s="40">
        <v>0</v>
      </c>
      <c r="O143" s="40">
        <v>0</v>
      </c>
      <c r="P143" s="40">
        <v>0</v>
      </c>
      <c r="Q143" s="40">
        <v>0</v>
      </c>
      <c r="R143" s="40">
        <v>0</v>
      </c>
      <c r="S143" s="40">
        <v>0</v>
      </c>
      <c r="T143" s="40">
        <v>0</v>
      </c>
      <c r="U143" s="40">
        <v>0</v>
      </c>
      <c r="V143" s="40">
        <v>0</v>
      </c>
      <c r="W143" s="40">
        <v>0</v>
      </c>
      <c r="X143">
        <v>0</v>
      </c>
      <c r="Y143" s="40">
        <v>0</v>
      </c>
      <c r="Z143">
        <v>0</v>
      </c>
      <c r="AA143">
        <v>0</v>
      </c>
      <c r="AB143">
        <v>0</v>
      </c>
      <c r="AC143">
        <v>0</v>
      </c>
      <c r="AD143">
        <v>0</v>
      </c>
    </row>
    <row r="144" spans="1:30" ht="12.6" x14ac:dyDescent="0.2">
      <c r="A144">
        <v>13</v>
      </c>
      <c r="B144" s="3" t="s">
        <v>545</v>
      </c>
      <c r="C144" s="41" t="s">
        <v>1963</v>
      </c>
      <c r="D144" s="202">
        <v>11</v>
      </c>
      <c r="E144" s="41" t="s">
        <v>3845</v>
      </c>
      <c r="F144" s="40">
        <v>0</v>
      </c>
      <c r="G144" s="40">
        <v>0</v>
      </c>
      <c r="H144" s="40">
        <v>0</v>
      </c>
      <c r="I144" s="40">
        <v>0</v>
      </c>
      <c r="J144" s="40">
        <v>0</v>
      </c>
      <c r="K144" s="40">
        <v>0</v>
      </c>
      <c r="L144" s="40">
        <v>0</v>
      </c>
      <c r="M144" s="40">
        <v>145</v>
      </c>
      <c r="N144" s="40">
        <v>144</v>
      </c>
      <c r="O144" s="40">
        <v>137</v>
      </c>
      <c r="P144" s="40">
        <v>137</v>
      </c>
      <c r="Q144" s="40">
        <v>137</v>
      </c>
      <c r="R144" s="40">
        <v>133</v>
      </c>
      <c r="S144" s="40">
        <v>128</v>
      </c>
      <c r="T144" s="40">
        <v>125</v>
      </c>
      <c r="U144" s="40">
        <v>114</v>
      </c>
      <c r="V144" s="40">
        <v>121</v>
      </c>
      <c r="W144" s="40">
        <v>116</v>
      </c>
      <c r="X144">
        <v>115</v>
      </c>
      <c r="Y144" s="40">
        <v>112</v>
      </c>
      <c r="Z144">
        <v>111</v>
      </c>
      <c r="AA144">
        <v>109</v>
      </c>
      <c r="AB144">
        <v>113</v>
      </c>
      <c r="AC144">
        <v>114</v>
      </c>
      <c r="AD144">
        <v>110</v>
      </c>
    </row>
    <row r="145" spans="1:30" ht="12.6" x14ac:dyDescent="0.2">
      <c r="A145">
        <v>14</v>
      </c>
      <c r="B145" s="3" t="s">
        <v>580</v>
      </c>
      <c r="C145" s="41" t="s">
        <v>510</v>
      </c>
      <c r="D145" s="202">
        <v>1</v>
      </c>
      <c r="E145" s="41" t="s">
        <v>3851</v>
      </c>
      <c r="F145" s="40">
        <v>223</v>
      </c>
      <c r="G145" s="40">
        <v>228</v>
      </c>
      <c r="H145" s="40">
        <v>226</v>
      </c>
      <c r="I145" s="40">
        <v>231</v>
      </c>
      <c r="J145" s="40">
        <v>231</v>
      </c>
      <c r="K145" s="40">
        <v>229</v>
      </c>
      <c r="L145" s="40">
        <v>241</v>
      </c>
      <c r="M145" s="40">
        <v>241</v>
      </c>
      <c r="N145" s="40">
        <v>243</v>
      </c>
      <c r="O145" s="40">
        <v>236</v>
      </c>
      <c r="P145" s="40">
        <v>231</v>
      </c>
      <c r="Q145" s="40">
        <v>228</v>
      </c>
      <c r="R145" s="40">
        <v>234</v>
      </c>
      <c r="S145" s="40">
        <v>230</v>
      </c>
      <c r="T145" s="40">
        <v>233</v>
      </c>
      <c r="U145" s="40">
        <v>232</v>
      </c>
      <c r="V145" s="40">
        <v>235</v>
      </c>
      <c r="W145" s="40">
        <v>232</v>
      </c>
      <c r="X145">
        <v>238</v>
      </c>
      <c r="Y145" s="40">
        <v>236</v>
      </c>
      <c r="Z145">
        <v>236</v>
      </c>
      <c r="AA145">
        <v>235</v>
      </c>
      <c r="AB145">
        <v>220</v>
      </c>
      <c r="AC145">
        <v>205</v>
      </c>
      <c r="AD145">
        <v>205</v>
      </c>
    </row>
    <row r="146" spans="1:30" ht="12.6" x14ac:dyDescent="0.2">
      <c r="A146">
        <v>14</v>
      </c>
      <c r="B146" s="3" t="s">
        <v>580</v>
      </c>
      <c r="C146" s="41" t="s">
        <v>542</v>
      </c>
      <c r="D146" s="202">
        <v>2</v>
      </c>
      <c r="E146" s="41" t="s">
        <v>3859</v>
      </c>
      <c r="F146" s="40">
        <v>203</v>
      </c>
      <c r="G146" s="40">
        <v>205</v>
      </c>
      <c r="H146" s="40">
        <v>207</v>
      </c>
      <c r="I146" s="40">
        <v>212</v>
      </c>
      <c r="J146" s="40">
        <v>210</v>
      </c>
      <c r="K146" s="40">
        <v>209</v>
      </c>
      <c r="L146" s="40">
        <v>221</v>
      </c>
      <c r="M146" s="40">
        <v>207</v>
      </c>
      <c r="N146" s="40">
        <v>211</v>
      </c>
      <c r="O146" s="40">
        <v>205</v>
      </c>
      <c r="P146" s="40">
        <v>199</v>
      </c>
      <c r="Q146" s="40">
        <v>192</v>
      </c>
      <c r="R146" s="40">
        <v>202</v>
      </c>
      <c r="S146" s="40">
        <v>196</v>
      </c>
      <c r="T146" s="40">
        <v>202</v>
      </c>
      <c r="U146" s="40">
        <v>201</v>
      </c>
      <c r="V146" s="40">
        <v>204</v>
      </c>
      <c r="W146" s="40">
        <v>201</v>
      </c>
      <c r="X146">
        <v>201</v>
      </c>
      <c r="Y146" s="40">
        <v>199</v>
      </c>
      <c r="Z146">
        <v>200</v>
      </c>
      <c r="AA146">
        <v>202</v>
      </c>
      <c r="AB146">
        <v>189</v>
      </c>
      <c r="AC146">
        <v>177</v>
      </c>
      <c r="AD146">
        <v>173</v>
      </c>
    </row>
    <row r="147" spans="1:30" ht="12.6" x14ac:dyDescent="0.2">
      <c r="A147">
        <v>14</v>
      </c>
      <c r="B147" s="3" t="s">
        <v>580</v>
      </c>
      <c r="C147" s="41" t="s">
        <v>1634</v>
      </c>
      <c r="D147" s="202">
        <v>3</v>
      </c>
      <c r="E147" s="41" t="s">
        <v>3854</v>
      </c>
      <c r="F147" s="40">
        <v>181</v>
      </c>
      <c r="G147" s="40">
        <v>184</v>
      </c>
      <c r="H147" s="40">
        <v>188</v>
      </c>
      <c r="I147" s="40">
        <v>193</v>
      </c>
      <c r="J147" s="40">
        <v>192</v>
      </c>
      <c r="K147" s="40">
        <v>192</v>
      </c>
      <c r="L147" s="40">
        <v>204</v>
      </c>
      <c r="M147" s="40">
        <v>207</v>
      </c>
      <c r="N147" s="40">
        <v>211</v>
      </c>
      <c r="O147" s="40">
        <v>205</v>
      </c>
      <c r="P147" s="40">
        <v>199</v>
      </c>
      <c r="Q147" s="40">
        <v>192</v>
      </c>
      <c r="R147" s="40">
        <v>202</v>
      </c>
      <c r="S147" s="40">
        <v>196</v>
      </c>
      <c r="T147" s="40">
        <v>202</v>
      </c>
      <c r="U147" s="40">
        <v>201</v>
      </c>
      <c r="V147" s="40">
        <v>204</v>
      </c>
      <c r="W147" s="40">
        <v>201</v>
      </c>
      <c r="X147">
        <v>201</v>
      </c>
      <c r="Y147" s="40">
        <v>199</v>
      </c>
      <c r="Z147">
        <v>200</v>
      </c>
      <c r="AA147">
        <v>202</v>
      </c>
      <c r="AB147">
        <v>189</v>
      </c>
      <c r="AC147">
        <v>177</v>
      </c>
      <c r="AD147">
        <v>173</v>
      </c>
    </row>
    <row r="148" spans="1:30" ht="12.6" x14ac:dyDescent="0.2">
      <c r="A148">
        <v>14</v>
      </c>
      <c r="B148" s="3" t="s">
        <v>580</v>
      </c>
      <c r="C148" s="41" t="s">
        <v>1635</v>
      </c>
      <c r="D148" s="202">
        <v>4</v>
      </c>
      <c r="E148" s="41" t="s">
        <v>3853</v>
      </c>
      <c r="F148" s="40">
        <v>163</v>
      </c>
      <c r="G148" s="40">
        <v>166</v>
      </c>
      <c r="H148" s="40">
        <v>173</v>
      </c>
      <c r="I148" s="40">
        <v>178</v>
      </c>
      <c r="J148" s="40">
        <v>180</v>
      </c>
      <c r="K148" s="40">
        <v>183</v>
      </c>
      <c r="L148" s="40">
        <v>190</v>
      </c>
      <c r="M148" s="40">
        <v>194</v>
      </c>
      <c r="N148" s="40">
        <v>195</v>
      </c>
      <c r="O148" s="40">
        <v>189</v>
      </c>
      <c r="P148" s="40">
        <v>185</v>
      </c>
      <c r="Q148" s="40">
        <v>178</v>
      </c>
      <c r="R148" s="40">
        <v>190</v>
      </c>
      <c r="S148" s="40">
        <v>186</v>
      </c>
      <c r="T148" s="40">
        <v>189</v>
      </c>
      <c r="U148" s="40">
        <v>187</v>
      </c>
      <c r="V148" s="40">
        <v>190</v>
      </c>
      <c r="W148" s="40">
        <v>186</v>
      </c>
      <c r="X148">
        <v>188</v>
      </c>
      <c r="Y148" s="40">
        <v>186</v>
      </c>
      <c r="Z148">
        <v>186</v>
      </c>
      <c r="AA148">
        <v>187</v>
      </c>
      <c r="AB148">
        <v>173</v>
      </c>
      <c r="AC148">
        <v>161</v>
      </c>
      <c r="AD148">
        <v>158</v>
      </c>
    </row>
    <row r="149" spans="1:30" ht="12.6" x14ac:dyDescent="0.2">
      <c r="A149">
        <v>14</v>
      </c>
      <c r="B149" s="3" t="s">
        <v>580</v>
      </c>
      <c r="C149" s="41" t="s">
        <v>1636</v>
      </c>
      <c r="D149" s="202">
        <v>5</v>
      </c>
      <c r="E149" s="41" t="s">
        <v>3850</v>
      </c>
      <c r="F149" s="40">
        <v>4</v>
      </c>
      <c r="G149" s="40">
        <v>4</v>
      </c>
      <c r="H149" s="40">
        <v>5</v>
      </c>
      <c r="I149" s="40">
        <v>5</v>
      </c>
      <c r="J149" s="40">
        <v>5</v>
      </c>
      <c r="K149" s="40">
        <v>2</v>
      </c>
      <c r="L149" s="40">
        <v>2</v>
      </c>
      <c r="M149" s="40">
        <v>1</v>
      </c>
      <c r="N149" s="40">
        <v>2</v>
      </c>
      <c r="O149" s="40">
        <v>2</v>
      </c>
      <c r="P149" s="40">
        <v>3</v>
      </c>
      <c r="Q149" s="40">
        <v>3</v>
      </c>
      <c r="R149" s="40">
        <v>3</v>
      </c>
      <c r="S149" s="40">
        <v>2</v>
      </c>
      <c r="T149" s="40">
        <v>3</v>
      </c>
      <c r="U149" s="40">
        <v>3</v>
      </c>
      <c r="V149" s="40">
        <v>1</v>
      </c>
      <c r="W149" s="40">
        <v>1</v>
      </c>
      <c r="X149">
        <v>1</v>
      </c>
      <c r="Y149" s="40">
        <v>1</v>
      </c>
      <c r="Z149">
        <v>1</v>
      </c>
      <c r="AA149">
        <v>0</v>
      </c>
      <c r="AB149">
        <v>0</v>
      </c>
      <c r="AC149">
        <v>0</v>
      </c>
      <c r="AD149">
        <v>0</v>
      </c>
    </row>
    <row r="150" spans="1:30" ht="12.6" x14ac:dyDescent="0.2">
      <c r="A150">
        <v>14</v>
      </c>
      <c r="B150" s="3" t="s">
        <v>580</v>
      </c>
      <c r="C150" s="41" t="s">
        <v>1637</v>
      </c>
      <c r="D150" s="202">
        <v>6</v>
      </c>
      <c r="E150" s="41" t="s">
        <v>3860</v>
      </c>
      <c r="F150" s="40">
        <v>14</v>
      </c>
      <c r="G150" s="40">
        <v>14</v>
      </c>
      <c r="H150" s="40">
        <v>11</v>
      </c>
      <c r="I150" s="40">
        <v>11</v>
      </c>
      <c r="J150" s="40">
        <v>8</v>
      </c>
      <c r="K150" s="40">
        <v>8</v>
      </c>
      <c r="L150" s="40">
        <v>13</v>
      </c>
      <c r="M150" s="40">
        <v>13</v>
      </c>
      <c r="N150" s="40">
        <v>16</v>
      </c>
      <c r="O150" s="40">
        <v>16</v>
      </c>
      <c r="P150" s="40">
        <v>12</v>
      </c>
      <c r="Q150" s="40">
        <v>12</v>
      </c>
      <c r="R150" s="40">
        <v>10</v>
      </c>
      <c r="S150" s="40">
        <v>9</v>
      </c>
      <c r="T150" s="40">
        <v>11</v>
      </c>
      <c r="U150" s="40">
        <v>11</v>
      </c>
      <c r="V150" s="40">
        <v>14</v>
      </c>
      <c r="W150" s="40">
        <v>14</v>
      </c>
      <c r="X150">
        <v>12</v>
      </c>
      <c r="Y150" s="40">
        <v>12</v>
      </c>
      <c r="Z150">
        <v>13</v>
      </c>
      <c r="AA150">
        <v>15</v>
      </c>
      <c r="AB150">
        <v>16</v>
      </c>
      <c r="AC150">
        <v>16</v>
      </c>
      <c r="AD150">
        <v>15</v>
      </c>
    </row>
    <row r="151" spans="1:30" ht="12.6" x14ac:dyDescent="0.2">
      <c r="A151">
        <v>14</v>
      </c>
      <c r="B151" s="3" t="s">
        <v>580</v>
      </c>
      <c r="C151" s="38" t="s">
        <v>1638</v>
      </c>
      <c r="D151" s="202">
        <v>7</v>
      </c>
      <c r="E151" s="41" t="s">
        <v>3857</v>
      </c>
      <c r="F151" s="40">
        <v>23</v>
      </c>
      <c r="G151" s="40">
        <v>22</v>
      </c>
      <c r="H151" s="40">
        <v>20</v>
      </c>
      <c r="I151" s="40">
        <v>20</v>
      </c>
      <c r="J151" s="40">
        <v>19</v>
      </c>
      <c r="K151" s="40">
        <v>18</v>
      </c>
      <c r="L151" s="40">
        <v>18</v>
      </c>
      <c r="M151" s="40">
        <v>0</v>
      </c>
      <c r="N151" s="40">
        <v>0</v>
      </c>
      <c r="O151" s="40">
        <v>0</v>
      </c>
      <c r="P151" s="40">
        <v>0</v>
      </c>
      <c r="Q151" s="40">
        <v>0</v>
      </c>
      <c r="R151" s="40">
        <v>0</v>
      </c>
      <c r="S151" s="40">
        <v>0</v>
      </c>
      <c r="T151" s="40">
        <v>0</v>
      </c>
      <c r="U151" s="40">
        <v>0</v>
      </c>
      <c r="V151" s="40">
        <v>0</v>
      </c>
      <c r="W151" s="40">
        <v>0</v>
      </c>
      <c r="X151">
        <v>0</v>
      </c>
      <c r="Y151" s="40">
        <v>0</v>
      </c>
      <c r="Z151">
        <v>0</v>
      </c>
      <c r="AA151">
        <v>0</v>
      </c>
      <c r="AB151">
        <v>0</v>
      </c>
      <c r="AC151">
        <v>0</v>
      </c>
      <c r="AD151">
        <v>0</v>
      </c>
    </row>
    <row r="152" spans="1:30" ht="12.6" x14ac:dyDescent="0.2">
      <c r="A152">
        <v>14</v>
      </c>
      <c r="B152" s="3" t="s">
        <v>580</v>
      </c>
      <c r="C152" s="38" t="s">
        <v>1640</v>
      </c>
      <c r="D152" s="202">
        <v>8</v>
      </c>
      <c r="E152" s="41" t="s">
        <v>3852</v>
      </c>
      <c r="F152" s="40">
        <v>31</v>
      </c>
      <c r="G152" s="40">
        <v>31</v>
      </c>
      <c r="H152" s="40">
        <v>26</v>
      </c>
      <c r="I152" s="40">
        <v>27</v>
      </c>
      <c r="J152" s="40">
        <v>28</v>
      </c>
      <c r="K152" s="40">
        <v>27</v>
      </c>
      <c r="L152" s="40">
        <v>25</v>
      </c>
      <c r="M152" s="40">
        <v>0</v>
      </c>
      <c r="N152" s="40">
        <v>0</v>
      </c>
      <c r="O152" s="40">
        <v>0</v>
      </c>
      <c r="P152" s="40">
        <v>0</v>
      </c>
      <c r="Q152" s="40">
        <v>0</v>
      </c>
      <c r="R152" s="40">
        <v>0</v>
      </c>
      <c r="S152" s="40">
        <v>0</v>
      </c>
      <c r="T152" s="40">
        <v>0</v>
      </c>
      <c r="U152" s="40">
        <v>0</v>
      </c>
      <c r="V152" s="40">
        <v>0</v>
      </c>
      <c r="W152" s="40">
        <v>0</v>
      </c>
      <c r="X152">
        <v>0</v>
      </c>
      <c r="Y152" s="40">
        <v>0</v>
      </c>
      <c r="Z152">
        <v>0</v>
      </c>
      <c r="AA152">
        <v>0</v>
      </c>
      <c r="AB152">
        <v>0</v>
      </c>
      <c r="AC152">
        <v>0</v>
      </c>
      <c r="AD152">
        <v>0</v>
      </c>
    </row>
    <row r="153" spans="1:30" ht="12.6" x14ac:dyDescent="0.2">
      <c r="A153">
        <v>14</v>
      </c>
      <c r="B153" s="3" t="s">
        <v>580</v>
      </c>
      <c r="C153" s="41" t="s">
        <v>1639</v>
      </c>
      <c r="D153" s="202">
        <v>9</v>
      </c>
      <c r="E153" s="41" t="s">
        <v>3855</v>
      </c>
      <c r="F153" s="40">
        <v>14</v>
      </c>
      <c r="G153" s="40">
        <v>16</v>
      </c>
      <c r="H153" s="40">
        <v>15</v>
      </c>
      <c r="I153" s="40">
        <v>14</v>
      </c>
      <c r="J153" s="40">
        <v>15</v>
      </c>
      <c r="K153" s="40">
        <v>14</v>
      </c>
      <c r="L153" s="40">
        <v>16</v>
      </c>
      <c r="M153" s="40">
        <v>17</v>
      </c>
      <c r="N153" s="40">
        <v>13</v>
      </c>
      <c r="O153" s="40">
        <v>13</v>
      </c>
      <c r="P153" s="40">
        <v>13</v>
      </c>
      <c r="Q153" s="40">
        <v>15</v>
      </c>
      <c r="R153" s="40">
        <v>13</v>
      </c>
      <c r="S153" s="40">
        <v>15</v>
      </c>
      <c r="T153" s="40">
        <v>16</v>
      </c>
      <c r="U153" s="40">
        <v>19</v>
      </c>
      <c r="V153" s="40">
        <v>18</v>
      </c>
      <c r="W153" s="40">
        <v>17</v>
      </c>
      <c r="X153">
        <v>19</v>
      </c>
      <c r="Y153" s="40">
        <v>19</v>
      </c>
      <c r="Z153">
        <v>20</v>
      </c>
      <c r="AA153">
        <v>18</v>
      </c>
      <c r="AB153">
        <v>14</v>
      </c>
      <c r="AC153">
        <v>11</v>
      </c>
      <c r="AD153">
        <v>15</v>
      </c>
    </row>
    <row r="154" spans="1:30" ht="12.6" x14ac:dyDescent="0.2">
      <c r="A154">
        <v>14</v>
      </c>
      <c r="B154" s="3" t="s">
        <v>580</v>
      </c>
      <c r="C154" s="41" t="s">
        <v>523</v>
      </c>
      <c r="D154" s="202">
        <v>10</v>
      </c>
      <c r="E154" s="41" t="s">
        <v>3858</v>
      </c>
      <c r="F154" s="40">
        <v>31</v>
      </c>
      <c r="G154" s="40">
        <v>31</v>
      </c>
      <c r="H154" s="40">
        <v>26</v>
      </c>
      <c r="I154" s="40">
        <v>27</v>
      </c>
      <c r="J154" s="40">
        <v>28</v>
      </c>
      <c r="K154" s="40">
        <v>27</v>
      </c>
      <c r="L154" s="40">
        <v>25</v>
      </c>
      <c r="M154" s="40">
        <v>21</v>
      </c>
      <c r="N154" s="40">
        <v>0</v>
      </c>
      <c r="O154" s="40">
        <v>0</v>
      </c>
      <c r="P154" s="40">
        <v>0</v>
      </c>
      <c r="Q154" s="40">
        <v>0</v>
      </c>
      <c r="R154" s="40">
        <v>0</v>
      </c>
      <c r="S154" s="40">
        <v>0</v>
      </c>
      <c r="T154" s="40">
        <v>0</v>
      </c>
      <c r="U154" s="40">
        <v>0</v>
      </c>
      <c r="V154" s="40">
        <v>0</v>
      </c>
      <c r="W154" s="40">
        <v>0</v>
      </c>
      <c r="X154">
        <v>0</v>
      </c>
      <c r="Y154" s="40">
        <v>0</v>
      </c>
      <c r="Z154">
        <v>0</v>
      </c>
      <c r="AA154">
        <v>0</v>
      </c>
      <c r="AB154">
        <v>0</v>
      </c>
      <c r="AC154">
        <v>0</v>
      </c>
      <c r="AD154">
        <v>0</v>
      </c>
    </row>
    <row r="155" spans="1:30" ht="12.6" x14ac:dyDescent="0.2">
      <c r="A155">
        <v>14</v>
      </c>
      <c r="B155" s="3" t="s">
        <v>580</v>
      </c>
      <c r="C155" s="41" t="s">
        <v>1963</v>
      </c>
      <c r="D155" s="202">
        <v>11</v>
      </c>
      <c r="E155" s="41" t="s">
        <v>3856</v>
      </c>
      <c r="F155" s="40">
        <v>0</v>
      </c>
      <c r="G155" s="40">
        <v>0</v>
      </c>
      <c r="H155" s="40">
        <v>0</v>
      </c>
      <c r="I155" s="40">
        <v>0</v>
      </c>
      <c r="J155" s="40">
        <v>0</v>
      </c>
      <c r="K155" s="40">
        <v>0</v>
      </c>
      <c r="L155" s="40">
        <v>0</v>
      </c>
      <c r="M155" s="40">
        <v>21</v>
      </c>
      <c r="N155" s="40">
        <v>23</v>
      </c>
      <c r="O155" s="40">
        <v>21</v>
      </c>
      <c r="P155" s="40">
        <v>21</v>
      </c>
      <c r="Q155" s="40">
        <v>22</v>
      </c>
      <c r="R155" s="40">
        <v>20</v>
      </c>
      <c r="S155" s="40">
        <v>20</v>
      </c>
      <c r="T155" s="40">
        <v>17</v>
      </c>
      <c r="U155" s="40">
        <v>14</v>
      </c>
      <c r="V155" s="40">
        <v>15</v>
      </c>
      <c r="W155" s="40">
        <v>15</v>
      </c>
      <c r="X155">
        <v>18</v>
      </c>
      <c r="Y155" s="40">
        <v>18</v>
      </c>
      <c r="Z155">
        <v>17</v>
      </c>
      <c r="AA155">
        <v>16</v>
      </c>
      <c r="AB155">
        <v>17</v>
      </c>
      <c r="AC155">
        <v>17</v>
      </c>
      <c r="AD155">
        <v>17</v>
      </c>
    </row>
    <row r="156" spans="1:30" ht="12.6" x14ac:dyDescent="0.2">
      <c r="A156">
        <v>15</v>
      </c>
      <c r="B156" s="3" t="s">
        <v>581</v>
      </c>
      <c r="C156" s="41" t="s">
        <v>510</v>
      </c>
      <c r="D156" s="202">
        <v>1</v>
      </c>
      <c r="E156" s="41" t="s">
        <v>3862</v>
      </c>
      <c r="F156" s="40">
        <v>866</v>
      </c>
      <c r="G156" s="40">
        <v>869</v>
      </c>
      <c r="H156" s="40">
        <v>883</v>
      </c>
      <c r="I156" s="40">
        <v>895</v>
      </c>
      <c r="J156" s="40">
        <v>874</v>
      </c>
      <c r="K156" s="40">
        <v>903</v>
      </c>
      <c r="L156" s="40">
        <v>926</v>
      </c>
      <c r="M156" s="40">
        <v>919</v>
      </c>
      <c r="N156" s="40">
        <v>940</v>
      </c>
      <c r="O156" s="40">
        <v>921</v>
      </c>
      <c r="P156" s="40">
        <v>914</v>
      </c>
      <c r="Q156" s="40">
        <v>910</v>
      </c>
      <c r="R156" s="40">
        <v>938</v>
      </c>
      <c r="S156" s="40">
        <v>922</v>
      </c>
      <c r="T156" s="40">
        <v>954</v>
      </c>
      <c r="U156" s="40">
        <v>928</v>
      </c>
      <c r="V156" s="40">
        <v>953</v>
      </c>
      <c r="W156" s="40">
        <v>940</v>
      </c>
      <c r="X156">
        <v>985</v>
      </c>
      <c r="Y156" s="40">
        <v>966</v>
      </c>
      <c r="Z156">
        <v>981</v>
      </c>
      <c r="AA156">
        <v>962</v>
      </c>
      <c r="AB156">
        <v>932</v>
      </c>
      <c r="AC156">
        <v>921</v>
      </c>
      <c r="AD156">
        <v>902</v>
      </c>
    </row>
    <row r="157" spans="1:30" ht="12.6" x14ac:dyDescent="0.2">
      <c r="A157">
        <v>15</v>
      </c>
      <c r="B157" s="3" t="s">
        <v>581</v>
      </c>
      <c r="C157" s="41" t="s">
        <v>542</v>
      </c>
      <c r="D157" s="202">
        <v>2</v>
      </c>
      <c r="E157" s="41" t="s">
        <v>3870</v>
      </c>
      <c r="F157" s="40">
        <v>744</v>
      </c>
      <c r="G157" s="40">
        <v>751</v>
      </c>
      <c r="H157" s="40">
        <v>771</v>
      </c>
      <c r="I157" s="40">
        <v>781</v>
      </c>
      <c r="J157" s="40">
        <v>763</v>
      </c>
      <c r="K157" s="40">
        <v>791</v>
      </c>
      <c r="L157" s="40">
        <v>813</v>
      </c>
      <c r="M157" s="40">
        <v>768</v>
      </c>
      <c r="N157" s="40">
        <v>795</v>
      </c>
      <c r="O157" s="40">
        <v>782</v>
      </c>
      <c r="P157" s="40">
        <v>776</v>
      </c>
      <c r="Q157" s="40">
        <v>768</v>
      </c>
      <c r="R157" s="40">
        <v>794</v>
      </c>
      <c r="S157" s="40">
        <v>783</v>
      </c>
      <c r="T157" s="40">
        <v>816</v>
      </c>
      <c r="U157" s="40">
        <v>805</v>
      </c>
      <c r="V157" s="40">
        <v>823</v>
      </c>
      <c r="W157" s="40">
        <v>809</v>
      </c>
      <c r="X157">
        <v>857</v>
      </c>
      <c r="Y157" s="40">
        <v>837</v>
      </c>
      <c r="Z157">
        <v>854</v>
      </c>
      <c r="AA157">
        <v>834</v>
      </c>
      <c r="AB157">
        <v>800</v>
      </c>
      <c r="AC157">
        <v>796</v>
      </c>
      <c r="AD157">
        <v>780</v>
      </c>
    </row>
    <row r="158" spans="1:30" ht="12.6" x14ac:dyDescent="0.2">
      <c r="A158">
        <v>15</v>
      </c>
      <c r="B158" s="3" t="s">
        <v>581</v>
      </c>
      <c r="C158" s="41" t="s">
        <v>1634</v>
      </c>
      <c r="D158" s="202">
        <v>3</v>
      </c>
      <c r="E158" s="41" t="s">
        <v>3865</v>
      </c>
      <c r="F158" s="40">
        <v>699</v>
      </c>
      <c r="G158" s="40">
        <v>703</v>
      </c>
      <c r="H158" s="40">
        <v>725</v>
      </c>
      <c r="I158" s="40">
        <v>733</v>
      </c>
      <c r="J158" s="40">
        <v>719</v>
      </c>
      <c r="K158" s="40">
        <v>744</v>
      </c>
      <c r="L158" s="40">
        <v>769</v>
      </c>
      <c r="M158" s="40">
        <v>768</v>
      </c>
      <c r="N158" s="40">
        <v>795</v>
      </c>
      <c r="O158" s="40">
        <v>782</v>
      </c>
      <c r="P158" s="40">
        <v>776</v>
      </c>
      <c r="Q158" s="40">
        <v>768</v>
      </c>
      <c r="R158" s="40">
        <v>794</v>
      </c>
      <c r="S158" s="40">
        <v>783</v>
      </c>
      <c r="T158" s="40">
        <v>816</v>
      </c>
      <c r="U158" s="40">
        <v>805</v>
      </c>
      <c r="V158" s="40">
        <v>823</v>
      </c>
      <c r="W158" s="40">
        <v>809</v>
      </c>
      <c r="X158">
        <v>857</v>
      </c>
      <c r="Y158" s="40">
        <v>837</v>
      </c>
      <c r="Z158">
        <v>854</v>
      </c>
      <c r="AA158">
        <v>834</v>
      </c>
      <c r="AB158">
        <v>800</v>
      </c>
      <c r="AC158">
        <v>796</v>
      </c>
      <c r="AD158">
        <v>780</v>
      </c>
    </row>
    <row r="159" spans="1:30" ht="12.6" x14ac:dyDescent="0.2">
      <c r="A159">
        <v>15</v>
      </c>
      <c r="B159" s="3" t="s">
        <v>581</v>
      </c>
      <c r="C159" s="41" t="s">
        <v>1635</v>
      </c>
      <c r="D159" s="202">
        <v>4</v>
      </c>
      <c r="E159" s="41" t="s">
        <v>3864</v>
      </c>
      <c r="F159" s="40">
        <v>661</v>
      </c>
      <c r="G159" s="40">
        <v>661</v>
      </c>
      <c r="H159" s="40">
        <v>682</v>
      </c>
      <c r="I159" s="40">
        <v>693</v>
      </c>
      <c r="J159" s="40">
        <v>677</v>
      </c>
      <c r="K159" s="40">
        <v>705</v>
      </c>
      <c r="L159" s="40">
        <v>731</v>
      </c>
      <c r="M159" s="40">
        <v>734</v>
      </c>
      <c r="N159" s="40">
        <v>760</v>
      </c>
      <c r="O159" s="40">
        <v>746</v>
      </c>
      <c r="P159" s="40">
        <v>736</v>
      </c>
      <c r="Q159" s="40">
        <v>726</v>
      </c>
      <c r="R159" s="40">
        <v>751</v>
      </c>
      <c r="S159" s="40">
        <v>737</v>
      </c>
      <c r="T159" s="40">
        <v>769</v>
      </c>
      <c r="U159" s="40">
        <v>758</v>
      </c>
      <c r="V159" s="40">
        <v>784</v>
      </c>
      <c r="W159" s="40">
        <v>772</v>
      </c>
      <c r="X159">
        <v>824</v>
      </c>
      <c r="Y159" s="40">
        <v>808</v>
      </c>
      <c r="Z159">
        <v>823</v>
      </c>
      <c r="AA159">
        <v>806</v>
      </c>
      <c r="AB159">
        <v>772</v>
      </c>
      <c r="AC159">
        <v>765</v>
      </c>
      <c r="AD159">
        <v>744</v>
      </c>
    </row>
    <row r="160" spans="1:30" ht="12.6" x14ac:dyDescent="0.2">
      <c r="A160">
        <v>15</v>
      </c>
      <c r="B160" s="3" t="s">
        <v>581</v>
      </c>
      <c r="C160" s="41" t="s">
        <v>1636</v>
      </c>
      <c r="D160" s="202">
        <v>5</v>
      </c>
      <c r="E160" s="41" t="s">
        <v>3861</v>
      </c>
      <c r="F160" s="40">
        <v>10</v>
      </c>
      <c r="G160" s="40">
        <v>16</v>
      </c>
      <c r="H160" s="40">
        <v>16</v>
      </c>
      <c r="I160" s="40">
        <v>9</v>
      </c>
      <c r="J160" s="40">
        <v>13</v>
      </c>
      <c r="K160" s="40">
        <v>13</v>
      </c>
      <c r="L160" s="40">
        <v>11</v>
      </c>
      <c r="M160" s="40">
        <v>6</v>
      </c>
      <c r="N160" s="40">
        <v>7</v>
      </c>
      <c r="O160" s="40">
        <v>10</v>
      </c>
      <c r="P160" s="40">
        <v>13</v>
      </c>
      <c r="Q160" s="40">
        <v>11</v>
      </c>
      <c r="R160" s="40">
        <v>12</v>
      </c>
      <c r="S160" s="40">
        <v>15</v>
      </c>
      <c r="T160" s="40">
        <v>16</v>
      </c>
      <c r="U160" s="40">
        <v>16</v>
      </c>
      <c r="V160" s="40">
        <v>12</v>
      </c>
      <c r="W160" s="40">
        <v>12</v>
      </c>
      <c r="X160">
        <v>12</v>
      </c>
      <c r="Y160" s="40">
        <v>13</v>
      </c>
      <c r="Z160">
        <v>12</v>
      </c>
      <c r="AA160">
        <v>13</v>
      </c>
      <c r="AB160">
        <v>12</v>
      </c>
      <c r="AC160">
        <v>14</v>
      </c>
      <c r="AD160">
        <v>16</v>
      </c>
    </row>
    <row r="161" spans="1:30" ht="12.6" x14ac:dyDescent="0.2">
      <c r="A161">
        <v>15</v>
      </c>
      <c r="B161" s="3" t="s">
        <v>581</v>
      </c>
      <c r="C161" s="41" t="s">
        <v>1637</v>
      </c>
      <c r="D161" s="202">
        <v>6</v>
      </c>
      <c r="E161" s="41" t="s">
        <v>3871</v>
      </c>
      <c r="F161" s="40">
        <v>31</v>
      </c>
      <c r="G161" s="40">
        <v>31</v>
      </c>
      <c r="H161" s="40">
        <v>33</v>
      </c>
      <c r="I161" s="40">
        <v>32</v>
      </c>
      <c r="J161" s="40">
        <v>30</v>
      </c>
      <c r="K161" s="40">
        <v>30</v>
      </c>
      <c r="L161" s="40">
        <v>33</v>
      </c>
      <c r="M161" s="40">
        <v>32</v>
      </c>
      <c r="N161" s="40">
        <v>32</v>
      </c>
      <c r="O161" s="40">
        <v>30</v>
      </c>
      <c r="P161" s="40">
        <v>34</v>
      </c>
      <c r="Q161" s="40">
        <v>35</v>
      </c>
      <c r="R161" s="40">
        <v>35</v>
      </c>
      <c r="S161" s="40">
        <v>35</v>
      </c>
      <c r="T161" s="40">
        <v>37</v>
      </c>
      <c r="U161" s="40">
        <v>37</v>
      </c>
      <c r="V161" s="40">
        <v>30</v>
      </c>
      <c r="W161" s="40">
        <v>30</v>
      </c>
      <c r="X161">
        <v>26</v>
      </c>
      <c r="Y161" s="40">
        <v>23</v>
      </c>
      <c r="Z161">
        <v>24</v>
      </c>
      <c r="AA161">
        <v>22</v>
      </c>
      <c r="AB161">
        <v>21</v>
      </c>
      <c r="AC161">
        <v>21</v>
      </c>
      <c r="AD161">
        <v>25</v>
      </c>
    </row>
    <row r="162" spans="1:30" ht="12.6" x14ac:dyDescent="0.2">
      <c r="A162">
        <v>15</v>
      </c>
      <c r="B162" s="3" t="s">
        <v>581</v>
      </c>
      <c r="C162" s="38" t="s">
        <v>1638</v>
      </c>
      <c r="D162" s="202">
        <v>7</v>
      </c>
      <c r="E162" s="41" t="s">
        <v>3868</v>
      </c>
      <c r="F162" s="40">
        <v>48</v>
      </c>
      <c r="G162" s="40">
        <v>50</v>
      </c>
      <c r="H162" s="40">
        <v>48</v>
      </c>
      <c r="I162" s="40">
        <v>51</v>
      </c>
      <c r="J162" s="40">
        <v>49</v>
      </c>
      <c r="K162" s="40">
        <v>52</v>
      </c>
      <c r="L162" s="40">
        <v>48</v>
      </c>
      <c r="M162" s="40">
        <v>0</v>
      </c>
      <c r="N162" s="40">
        <v>0</v>
      </c>
      <c r="O162" s="40">
        <v>0</v>
      </c>
      <c r="P162" s="40">
        <v>0</v>
      </c>
      <c r="Q162" s="40">
        <v>0</v>
      </c>
      <c r="R162" s="40">
        <v>0</v>
      </c>
      <c r="S162" s="40">
        <v>0</v>
      </c>
      <c r="T162" s="40">
        <v>0</v>
      </c>
      <c r="U162" s="40">
        <v>0</v>
      </c>
      <c r="V162" s="40">
        <v>0</v>
      </c>
      <c r="W162" s="40">
        <v>0</v>
      </c>
      <c r="X162">
        <v>0</v>
      </c>
      <c r="Y162" s="40">
        <v>0</v>
      </c>
      <c r="Z162">
        <v>0</v>
      </c>
      <c r="AA162">
        <v>0</v>
      </c>
      <c r="AB162">
        <v>0</v>
      </c>
      <c r="AC162">
        <v>0</v>
      </c>
      <c r="AD162">
        <v>0</v>
      </c>
    </row>
    <row r="163" spans="1:30" ht="12.6" x14ac:dyDescent="0.2">
      <c r="A163">
        <v>15</v>
      </c>
      <c r="B163" s="3" t="s">
        <v>581</v>
      </c>
      <c r="C163" s="38" t="s">
        <v>1640</v>
      </c>
      <c r="D163" s="202">
        <v>8</v>
      </c>
      <c r="E163" s="41" t="s">
        <v>3863</v>
      </c>
      <c r="F163" s="40">
        <v>45</v>
      </c>
      <c r="G163" s="40">
        <v>42</v>
      </c>
      <c r="H163" s="40">
        <v>42</v>
      </c>
      <c r="I163" s="40">
        <v>42</v>
      </c>
      <c r="J163" s="40">
        <v>46</v>
      </c>
      <c r="K163" s="40">
        <v>46</v>
      </c>
      <c r="L163" s="40">
        <v>40</v>
      </c>
      <c r="M163" s="40">
        <v>0</v>
      </c>
      <c r="N163" s="40">
        <v>0</v>
      </c>
      <c r="O163" s="40">
        <v>0</v>
      </c>
      <c r="P163" s="40">
        <v>0</v>
      </c>
      <c r="Q163" s="40">
        <v>0</v>
      </c>
      <c r="R163" s="40">
        <v>0</v>
      </c>
      <c r="S163" s="40">
        <v>0</v>
      </c>
      <c r="T163" s="40">
        <v>0</v>
      </c>
      <c r="U163" s="40">
        <v>0</v>
      </c>
      <c r="V163" s="40">
        <v>0</v>
      </c>
      <c r="W163" s="40">
        <v>0</v>
      </c>
      <c r="X163">
        <v>0</v>
      </c>
      <c r="Y163" s="40">
        <v>0</v>
      </c>
      <c r="Z163">
        <v>0</v>
      </c>
      <c r="AA163">
        <v>0</v>
      </c>
      <c r="AB163">
        <v>0</v>
      </c>
      <c r="AC163">
        <v>0</v>
      </c>
      <c r="AD163">
        <v>0</v>
      </c>
    </row>
    <row r="164" spans="1:30" ht="12.6" x14ac:dyDescent="0.2">
      <c r="A164">
        <v>15</v>
      </c>
      <c r="B164" s="3" t="s">
        <v>581</v>
      </c>
      <c r="C164" s="41" t="s">
        <v>1639</v>
      </c>
      <c r="D164" s="202">
        <v>9</v>
      </c>
      <c r="E164" s="41" t="s">
        <v>3866</v>
      </c>
      <c r="F164" s="40">
        <v>137</v>
      </c>
      <c r="G164" s="40">
        <v>136</v>
      </c>
      <c r="H164" s="40">
        <v>132</v>
      </c>
      <c r="I164" s="40">
        <v>133</v>
      </c>
      <c r="J164" s="40">
        <v>135</v>
      </c>
      <c r="K164" s="40">
        <v>138</v>
      </c>
      <c r="L164" s="40">
        <v>142</v>
      </c>
      <c r="M164" s="40">
        <v>114</v>
      </c>
      <c r="N164" s="40">
        <v>111</v>
      </c>
      <c r="O164" s="40">
        <v>107</v>
      </c>
      <c r="P164" s="40">
        <v>108</v>
      </c>
      <c r="Q164" s="40">
        <v>108</v>
      </c>
      <c r="R164" s="40">
        <v>107</v>
      </c>
      <c r="S164" s="40">
        <v>107</v>
      </c>
      <c r="T164" s="40">
        <v>102</v>
      </c>
      <c r="U164" s="40">
        <v>94</v>
      </c>
      <c r="V164" s="40">
        <v>99</v>
      </c>
      <c r="W164" s="40">
        <v>96</v>
      </c>
      <c r="X164">
        <v>93</v>
      </c>
      <c r="Y164" s="40">
        <v>91</v>
      </c>
      <c r="Z164">
        <v>94</v>
      </c>
      <c r="AA164">
        <v>95</v>
      </c>
      <c r="AB164">
        <v>102</v>
      </c>
      <c r="AC164">
        <v>98</v>
      </c>
      <c r="AD164">
        <v>93</v>
      </c>
    </row>
    <row r="165" spans="1:30" ht="12.6" x14ac:dyDescent="0.2">
      <c r="A165">
        <v>15</v>
      </c>
      <c r="B165" s="3" t="s">
        <v>581</v>
      </c>
      <c r="C165" s="41" t="s">
        <v>523</v>
      </c>
      <c r="D165" s="202">
        <v>10</v>
      </c>
      <c r="E165" s="41" t="s">
        <v>3869</v>
      </c>
      <c r="F165" s="40">
        <v>68</v>
      </c>
      <c r="G165" s="40">
        <v>68</v>
      </c>
      <c r="H165" s="40">
        <v>68</v>
      </c>
      <c r="I165" s="40">
        <v>71</v>
      </c>
      <c r="J165" s="40">
        <v>70</v>
      </c>
      <c r="K165" s="40">
        <v>73</v>
      </c>
      <c r="L165" s="40">
        <v>66</v>
      </c>
      <c r="M165" s="40">
        <v>62</v>
      </c>
      <c r="N165" s="40">
        <v>0</v>
      </c>
      <c r="O165" s="40">
        <v>0</v>
      </c>
      <c r="P165" s="40">
        <v>0</v>
      </c>
      <c r="Q165" s="40">
        <v>0</v>
      </c>
      <c r="R165" s="40">
        <v>0</v>
      </c>
      <c r="S165" s="40">
        <v>0</v>
      </c>
      <c r="T165" s="40">
        <v>0</v>
      </c>
      <c r="U165" s="40">
        <v>0</v>
      </c>
      <c r="V165" s="40">
        <v>0</v>
      </c>
      <c r="W165" s="40">
        <v>0</v>
      </c>
      <c r="X165">
        <v>0</v>
      </c>
      <c r="Y165" s="40">
        <v>0</v>
      </c>
      <c r="Z165">
        <v>0</v>
      </c>
      <c r="AA165">
        <v>0</v>
      </c>
      <c r="AB165">
        <v>0</v>
      </c>
      <c r="AC165">
        <v>0</v>
      </c>
      <c r="AD165">
        <v>0</v>
      </c>
    </row>
    <row r="166" spans="1:30" ht="12.6" x14ac:dyDescent="0.2">
      <c r="A166">
        <v>15</v>
      </c>
      <c r="B166" s="3" t="s">
        <v>581</v>
      </c>
      <c r="C166" s="41" t="s">
        <v>1963</v>
      </c>
      <c r="D166" s="202">
        <v>11</v>
      </c>
      <c r="E166" s="41" t="s">
        <v>3867</v>
      </c>
      <c r="F166" s="40">
        <v>0</v>
      </c>
      <c r="G166" s="40">
        <v>0</v>
      </c>
      <c r="H166" s="40">
        <v>0</v>
      </c>
      <c r="I166" s="40">
        <v>0</v>
      </c>
      <c r="J166" s="40">
        <v>0</v>
      </c>
      <c r="K166" s="40">
        <v>0</v>
      </c>
      <c r="L166" s="40">
        <v>0</v>
      </c>
      <c r="M166" s="40">
        <v>62</v>
      </c>
      <c r="N166" s="40">
        <v>60</v>
      </c>
      <c r="O166" s="40">
        <v>58</v>
      </c>
      <c r="P166" s="40">
        <v>58</v>
      </c>
      <c r="Q166" s="40">
        <v>57</v>
      </c>
      <c r="R166" s="40">
        <v>55</v>
      </c>
      <c r="S166" s="40">
        <v>52</v>
      </c>
      <c r="T166" s="40">
        <v>57</v>
      </c>
      <c r="U166" s="40">
        <v>51</v>
      </c>
      <c r="V166" s="40">
        <v>51</v>
      </c>
      <c r="W166" s="40">
        <v>49</v>
      </c>
      <c r="X166">
        <v>46</v>
      </c>
      <c r="Y166" s="40">
        <v>46</v>
      </c>
      <c r="Z166">
        <v>44</v>
      </c>
      <c r="AA166">
        <v>41</v>
      </c>
      <c r="AB166">
        <v>44</v>
      </c>
      <c r="AC166">
        <v>39</v>
      </c>
      <c r="AD166">
        <v>41</v>
      </c>
    </row>
    <row r="167" spans="1:30" ht="12.6" x14ac:dyDescent="0.2">
      <c r="A167">
        <v>16</v>
      </c>
      <c r="B167" s="3" t="s">
        <v>582</v>
      </c>
      <c r="C167" s="41" t="s">
        <v>510</v>
      </c>
      <c r="D167" s="202">
        <v>1</v>
      </c>
      <c r="E167" s="41" t="s">
        <v>3873</v>
      </c>
      <c r="F167" s="40">
        <v>343</v>
      </c>
      <c r="G167" s="40">
        <v>335</v>
      </c>
      <c r="H167" s="40">
        <v>344</v>
      </c>
      <c r="I167" s="40">
        <v>350</v>
      </c>
      <c r="J167" s="40">
        <v>361</v>
      </c>
      <c r="K167" s="40">
        <v>367</v>
      </c>
      <c r="L167" s="40">
        <v>359</v>
      </c>
      <c r="M167" s="40">
        <v>350</v>
      </c>
      <c r="N167" s="40">
        <v>357</v>
      </c>
      <c r="O167" s="40">
        <v>365</v>
      </c>
      <c r="P167" s="40">
        <v>419</v>
      </c>
      <c r="Q167" s="40">
        <v>418</v>
      </c>
      <c r="R167" s="40">
        <v>437</v>
      </c>
      <c r="S167" s="40">
        <v>427</v>
      </c>
      <c r="T167" s="40">
        <v>440</v>
      </c>
      <c r="U167" s="40">
        <v>430</v>
      </c>
      <c r="V167" s="40">
        <v>452</v>
      </c>
      <c r="W167" s="40">
        <v>451</v>
      </c>
      <c r="X167">
        <v>450</v>
      </c>
      <c r="Y167" s="40">
        <v>459</v>
      </c>
      <c r="Z167">
        <v>462</v>
      </c>
      <c r="AA167">
        <v>449</v>
      </c>
      <c r="AB167">
        <v>433</v>
      </c>
      <c r="AC167">
        <v>435</v>
      </c>
      <c r="AD167">
        <v>430</v>
      </c>
    </row>
    <row r="168" spans="1:30" ht="12.6" x14ac:dyDescent="0.2">
      <c r="A168">
        <v>16</v>
      </c>
      <c r="B168" s="3" t="s">
        <v>582</v>
      </c>
      <c r="C168" s="41" t="s">
        <v>542</v>
      </c>
      <c r="D168" s="202">
        <v>2</v>
      </c>
      <c r="E168" s="41" t="s">
        <v>3881</v>
      </c>
      <c r="F168" s="40">
        <v>302</v>
      </c>
      <c r="G168" s="40">
        <v>297</v>
      </c>
      <c r="H168" s="40">
        <v>304</v>
      </c>
      <c r="I168" s="40">
        <v>313</v>
      </c>
      <c r="J168" s="40">
        <v>324</v>
      </c>
      <c r="K168" s="40">
        <v>323</v>
      </c>
      <c r="L168" s="40">
        <v>316</v>
      </c>
      <c r="M168" s="40">
        <v>306</v>
      </c>
      <c r="N168" s="40">
        <v>315</v>
      </c>
      <c r="O168" s="40">
        <v>321</v>
      </c>
      <c r="P168" s="40">
        <v>378</v>
      </c>
      <c r="Q168" s="40">
        <v>378</v>
      </c>
      <c r="R168" s="40">
        <v>398</v>
      </c>
      <c r="S168" s="40">
        <v>387</v>
      </c>
      <c r="T168" s="40">
        <v>401</v>
      </c>
      <c r="U168" s="40">
        <v>391</v>
      </c>
      <c r="V168" s="40">
        <v>412</v>
      </c>
      <c r="W168" s="40">
        <v>411</v>
      </c>
      <c r="X168">
        <v>410</v>
      </c>
      <c r="Y168" s="40">
        <v>419</v>
      </c>
      <c r="Z168">
        <v>421</v>
      </c>
      <c r="AA168">
        <v>410</v>
      </c>
      <c r="AB168">
        <v>391</v>
      </c>
      <c r="AC168">
        <v>390</v>
      </c>
      <c r="AD168">
        <v>388</v>
      </c>
    </row>
    <row r="169" spans="1:30" ht="12.6" x14ac:dyDescent="0.2">
      <c r="A169">
        <v>16</v>
      </c>
      <c r="B169" s="3" t="s">
        <v>582</v>
      </c>
      <c r="C169" s="41" t="s">
        <v>1634</v>
      </c>
      <c r="D169" s="202">
        <v>3</v>
      </c>
      <c r="E169" s="41" t="s">
        <v>3876</v>
      </c>
      <c r="F169" s="40">
        <v>296</v>
      </c>
      <c r="G169" s="40">
        <v>291</v>
      </c>
      <c r="H169" s="40">
        <v>299</v>
      </c>
      <c r="I169" s="40">
        <v>306</v>
      </c>
      <c r="J169" s="40">
        <v>320</v>
      </c>
      <c r="K169" s="40">
        <v>319</v>
      </c>
      <c r="L169" s="40">
        <v>315</v>
      </c>
      <c r="M169" s="40">
        <v>306</v>
      </c>
      <c r="N169" s="40">
        <v>315</v>
      </c>
      <c r="O169" s="40">
        <v>321</v>
      </c>
      <c r="P169" s="40">
        <v>378</v>
      </c>
      <c r="Q169" s="40">
        <v>378</v>
      </c>
      <c r="R169" s="40">
        <v>398</v>
      </c>
      <c r="S169" s="40">
        <v>387</v>
      </c>
      <c r="T169" s="40">
        <v>401</v>
      </c>
      <c r="U169" s="40">
        <v>391</v>
      </c>
      <c r="V169" s="40">
        <v>412</v>
      </c>
      <c r="W169" s="40">
        <v>411</v>
      </c>
      <c r="X169">
        <v>410</v>
      </c>
      <c r="Y169" s="40">
        <v>419</v>
      </c>
      <c r="Z169">
        <v>421</v>
      </c>
      <c r="AA169">
        <v>410</v>
      </c>
      <c r="AB169">
        <v>391</v>
      </c>
      <c r="AC169">
        <v>390</v>
      </c>
      <c r="AD169">
        <v>388</v>
      </c>
    </row>
    <row r="170" spans="1:30" ht="12.6" x14ac:dyDescent="0.2">
      <c r="A170">
        <v>16</v>
      </c>
      <c r="B170" s="3" t="s">
        <v>582</v>
      </c>
      <c r="C170" s="41" t="s">
        <v>1635</v>
      </c>
      <c r="D170" s="202">
        <v>4</v>
      </c>
      <c r="E170" s="41" t="s">
        <v>3875</v>
      </c>
      <c r="F170" s="40">
        <v>269</v>
      </c>
      <c r="G170" s="40">
        <v>268</v>
      </c>
      <c r="H170" s="40">
        <v>278</v>
      </c>
      <c r="I170" s="40">
        <v>284</v>
      </c>
      <c r="J170" s="40">
        <v>295</v>
      </c>
      <c r="K170" s="40">
        <v>294</v>
      </c>
      <c r="L170" s="40">
        <v>289</v>
      </c>
      <c r="M170" s="40">
        <v>280</v>
      </c>
      <c r="N170" s="40">
        <v>292</v>
      </c>
      <c r="O170" s="40">
        <v>299</v>
      </c>
      <c r="P170" s="40">
        <v>356</v>
      </c>
      <c r="Q170" s="40">
        <v>353</v>
      </c>
      <c r="R170" s="40">
        <v>364</v>
      </c>
      <c r="S170" s="40">
        <v>354</v>
      </c>
      <c r="T170" s="40">
        <v>369</v>
      </c>
      <c r="U170" s="40">
        <v>359</v>
      </c>
      <c r="V170" s="40">
        <v>384</v>
      </c>
      <c r="W170" s="40">
        <v>384</v>
      </c>
      <c r="X170">
        <v>387</v>
      </c>
      <c r="Y170" s="40">
        <v>393</v>
      </c>
      <c r="Z170">
        <v>393</v>
      </c>
      <c r="AA170">
        <v>379</v>
      </c>
      <c r="AB170">
        <v>364</v>
      </c>
      <c r="AC170">
        <v>364</v>
      </c>
      <c r="AD170">
        <v>362</v>
      </c>
    </row>
    <row r="171" spans="1:30" ht="12.6" x14ac:dyDescent="0.2">
      <c r="A171">
        <v>16</v>
      </c>
      <c r="B171" s="3" t="s">
        <v>582</v>
      </c>
      <c r="C171" s="41" t="s">
        <v>1636</v>
      </c>
      <c r="D171" s="202">
        <v>5</v>
      </c>
      <c r="E171" s="41" t="s">
        <v>3872</v>
      </c>
      <c r="F171" s="40">
        <v>10</v>
      </c>
      <c r="G171" s="40">
        <v>7</v>
      </c>
      <c r="H171" s="40">
        <v>6</v>
      </c>
      <c r="I171" s="40">
        <v>6</v>
      </c>
      <c r="J171" s="40">
        <v>8</v>
      </c>
      <c r="K171" s="40">
        <v>9</v>
      </c>
      <c r="L171" s="40">
        <v>10</v>
      </c>
      <c r="M171" s="40">
        <v>10</v>
      </c>
      <c r="N171" s="40">
        <v>14</v>
      </c>
      <c r="O171" s="40">
        <v>13</v>
      </c>
      <c r="P171" s="40">
        <v>11</v>
      </c>
      <c r="Q171" s="40">
        <v>13</v>
      </c>
      <c r="R171" s="40">
        <v>15</v>
      </c>
      <c r="S171" s="40">
        <v>12</v>
      </c>
      <c r="T171" s="40">
        <v>9</v>
      </c>
      <c r="U171" s="40">
        <v>9</v>
      </c>
      <c r="V171" s="40">
        <v>9</v>
      </c>
      <c r="W171" s="40">
        <v>8</v>
      </c>
      <c r="X171">
        <v>8</v>
      </c>
      <c r="Y171" s="40">
        <v>8</v>
      </c>
      <c r="Z171">
        <v>8</v>
      </c>
      <c r="AA171">
        <v>11</v>
      </c>
      <c r="AB171">
        <v>12</v>
      </c>
      <c r="AC171">
        <v>11</v>
      </c>
      <c r="AD171">
        <v>11</v>
      </c>
    </row>
    <row r="172" spans="1:30" ht="12.6" x14ac:dyDescent="0.2">
      <c r="A172">
        <v>16</v>
      </c>
      <c r="B172" s="3" t="s">
        <v>582</v>
      </c>
      <c r="C172" s="41" t="s">
        <v>1637</v>
      </c>
      <c r="D172" s="202">
        <v>6</v>
      </c>
      <c r="E172" s="41" t="s">
        <v>3882</v>
      </c>
      <c r="F172" s="40">
        <v>18</v>
      </c>
      <c r="G172" s="40">
        <v>18</v>
      </c>
      <c r="H172" s="40">
        <v>17</v>
      </c>
      <c r="I172" s="40">
        <v>17</v>
      </c>
      <c r="J172" s="40">
        <v>18</v>
      </c>
      <c r="K172" s="40">
        <v>17</v>
      </c>
      <c r="L172" s="40">
        <v>17</v>
      </c>
      <c r="M172" s="40">
        <v>18</v>
      </c>
      <c r="N172" s="40">
        <v>12</v>
      </c>
      <c r="O172" s="40">
        <v>12</v>
      </c>
      <c r="P172" s="40">
        <v>14</v>
      </c>
      <c r="Q172" s="40">
        <v>14</v>
      </c>
      <c r="R172" s="40">
        <v>21</v>
      </c>
      <c r="S172" s="40">
        <v>21</v>
      </c>
      <c r="T172" s="40">
        <v>23</v>
      </c>
      <c r="U172" s="40">
        <v>23</v>
      </c>
      <c r="V172" s="40">
        <v>21</v>
      </c>
      <c r="W172" s="40">
        <v>20</v>
      </c>
      <c r="X172">
        <v>16</v>
      </c>
      <c r="Y172" s="40">
        <v>19</v>
      </c>
      <c r="Z172">
        <v>21</v>
      </c>
      <c r="AA172">
        <v>21</v>
      </c>
      <c r="AB172">
        <v>16</v>
      </c>
      <c r="AC172">
        <v>16</v>
      </c>
      <c r="AD172">
        <v>16</v>
      </c>
    </row>
    <row r="173" spans="1:30" ht="12.6" x14ac:dyDescent="0.2">
      <c r="A173">
        <v>16</v>
      </c>
      <c r="B173" s="3" t="s">
        <v>582</v>
      </c>
      <c r="C173" s="38" t="s">
        <v>1638</v>
      </c>
      <c r="D173" s="202">
        <v>7</v>
      </c>
      <c r="E173" s="41" t="s">
        <v>3879</v>
      </c>
      <c r="F173" s="40">
        <v>9</v>
      </c>
      <c r="G173" s="40">
        <v>9</v>
      </c>
      <c r="H173" s="40">
        <v>10</v>
      </c>
      <c r="I173" s="40">
        <v>12</v>
      </c>
      <c r="J173" s="40">
        <v>9</v>
      </c>
      <c r="K173" s="40">
        <v>8</v>
      </c>
      <c r="L173" s="40">
        <v>2</v>
      </c>
      <c r="M173" s="40">
        <v>0</v>
      </c>
      <c r="N173" s="40">
        <v>0</v>
      </c>
      <c r="O173" s="40">
        <v>0</v>
      </c>
      <c r="P173" s="40">
        <v>0</v>
      </c>
      <c r="Q173" s="40">
        <v>0</v>
      </c>
      <c r="R173" s="40">
        <v>0</v>
      </c>
      <c r="S173" s="40">
        <v>0</v>
      </c>
      <c r="T173" s="40">
        <v>0</v>
      </c>
      <c r="U173" s="40">
        <v>0</v>
      </c>
      <c r="V173" s="40">
        <v>0</v>
      </c>
      <c r="W173" s="40">
        <v>0</v>
      </c>
      <c r="X173">
        <v>0</v>
      </c>
      <c r="Y173" s="40">
        <v>0</v>
      </c>
      <c r="Z173">
        <v>0</v>
      </c>
      <c r="AA173">
        <v>0</v>
      </c>
      <c r="AB173">
        <v>0</v>
      </c>
      <c r="AC173">
        <v>0</v>
      </c>
      <c r="AD173">
        <v>0</v>
      </c>
    </row>
    <row r="174" spans="1:30" ht="12.6" x14ac:dyDescent="0.2">
      <c r="A174">
        <v>16</v>
      </c>
      <c r="B174" s="3" t="s">
        <v>582</v>
      </c>
      <c r="C174" s="38" t="s">
        <v>1640</v>
      </c>
      <c r="D174" s="202">
        <v>8</v>
      </c>
      <c r="E174" s="41" t="s">
        <v>3874</v>
      </c>
      <c r="F174" s="40">
        <v>31</v>
      </c>
      <c r="G174" s="40">
        <v>30</v>
      </c>
      <c r="H174" s="40">
        <v>33</v>
      </c>
      <c r="I174" s="40">
        <v>29</v>
      </c>
      <c r="J174" s="40">
        <v>26</v>
      </c>
      <c r="K174" s="40">
        <v>26</v>
      </c>
      <c r="L174" s="40">
        <v>26</v>
      </c>
      <c r="M174" s="40">
        <v>0</v>
      </c>
      <c r="N174" s="40">
        <v>0</v>
      </c>
      <c r="O174" s="40">
        <v>0</v>
      </c>
      <c r="P174" s="40">
        <v>0</v>
      </c>
      <c r="Q174" s="40">
        <v>0</v>
      </c>
      <c r="R174" s="40">
        <v>0</v>
      </c>
      <c r="S174" s="40">
        <v>0</v>
      </c>
      <c r="T174" s="40">
        <v>0</v>
      </c>
      <c r="U174" s="40">
        <v>0</v>
      </c>
      <c r="V174" s="40">
        <v>0</v>
      </c>
      <c r="W174" s="40">
        <v>0</v>
      </c>
      <c r="X174">
        <v>0</v>
      </c>
      <c r="Y174" s="40">
        <v>0</v>
      </c>
      <c r="Z174">
        <v>0</v>
      </c>
      <c r="AA174">
        <v>0</v>
      </c>
      <c r="AB174">
        <v>0</v>
      </c>
      <c r="AC174">
        <v>0</v>
      </c>
      <c r="AD174">
        <v>0</v>
      </c>
    </row>
    <row r="175" spans="1:30" ht="12.6" x14ac:dyDescent="0.2">
      <c r="A175">
        <v>16</v>
      </c>
      <c r="B175" s="3" t="s">
        <v>582</v>
      </c>
      <c r="C175" s="41" t="s">
        <v>1639</v>
      </c>
      <c r="D175" s="202">
        <v>9</v>
      </c>
      <c r="E175" s="41" t="s">
        <v>3877</v>
      </c>
      <c r="F175" s="40">
        <v>23</v>
      </c>
      <c r="G175" s="40">
        <v>22</v>
      </c>
      <c r="H175" s="40">
        <v>21</v>
      </c>
      <c r="I175" s="40">
        <v>23</v>
      </c>
      <c r="J175" s="40">
        <v>21</v>
      </c>
      <c r="K175" s="40">
        <v>27</v>
      </c>
      <c r="L175" s="40">
        <v>25</v>
      </c>
      <c r="M175" s="40">
        <v>17</v>
      </c>
      <c r="N175" s="40">
        <v>18</v>
      </c>
      <c r="O175" s="40">
        <v>20</v>
      </c>
      <c r="P175" s="40">
        <v>16</v>
      </c>
      <c r="Q175" s="40">
        <v>15</v>
      </c>
      <c r="R175" s="40">
        <v>14</v>
      </c>
      <c r="S175" s="40">
        <v>14</v>
      </c>
      <c r="T175" s="40">
        <v>14</v>
      </c>
      <c r="U175" s="40">
        <v>15</v>
      </c>
      <c r="V175" s="40">
        <v>13</v>
      </c>
      <c r="W175" s="40">
        <v>14</v>
      </c>
      <c r="X175">
        <v>14</v>
      </c>
      <c r="Y175" s="40">
        <v>15</v>
      </c>
      <c r="Z175">
        <v>17</v>
      </c>
      <c r="AA175">
        <v>14</v>
      </c>
      <c r="AB175">
        <v>16</v>
      </c>
      <c r="AC175">
        <v>20</v>
      </c>
      <c r="AD175">
        <v>15</v>
      </c>
    </row>
    <row r="176" spans="1:30" ht="12.6" x14ac:dyDescent="0.2">
      <c r="A176">
        <v>16</v>
      </c>
      <c r="B176" s="3" t="s">
        <v>582</v>
      </c>
      <c r="C176" s="41" t="s">
        <v>523</v>
      </c>
      <c r="D176" s="202">
        <v>10</v>
      </c>
      <c r="E176" s="41" t="s">
        <v>3880</v>
      </c>
      <c r="F176" s="40">
        <v>34</v>
      </c>
      <c r="G176" s="40">
        <v>33</v>
      </c>
      <c r="H176" s="40">
        <v>38</v>
      </c>
      <c r="I176" s="40">
        <v>35</v>
      </c>
      <c r="J176" s="40">
        <v>30</v>
      </c>
      <c r="K176" s="40">
        <v>30</v>
      </c>
      <c r="L176" s="40">
        <v>26</v>
      </c>
      <c r="M176" s="40">
        <v>34</v>
      </c>
      <c r="N176" s="40">
        <v>0</v>
      </c>
      <c r="O176" s="40">
        <v>0</v>
      </c>
      <c r="P176" s="40">
        <v>0</v>
      </c>
      <c r="Q176" s="40">
        <v>0</v>
      </c>
      <c r="R176" s="40">
        <v>0</v>
      </c>
      <c r="S176" s="40">
        <v>0</v>
      </c>
      <c r="T176" s="40">
        <v>0</v>
      </c>
      <c r="U176" s="40">
        <v>0</v>
      </c>
      <c r="V176" s="40">
        <v>0</v>
      </c>
      <c r="W176" s="40">
        <v>0</v>
      </c>
      <c r="X176">
        <v>0</v>
      </c>
      <c r="Y176" s="40">
        <v>0</v>
      </c>
      <c r="Z176">
        <v>0</v>
      </c>
      <c r="AA176">
        <v>0</v>
      </c>
      <c r="AB176">
        <v>0</v>
      </c>
      <c r="AC176">
        <v>0</v>
      </c>
      <c r="AD176">
        <v>0</v>
      </c>
    </row>
    <row r="177" spans="1:30" ht="12.6" x14ac:dyDescent="0.2">
      <c r="A177">
        <v>16</v>
      </c>
      <c r="B177" s="3" t="s">
        <v>582</v>
      </c>
      <c r="C177" s="41" t="s">
        <v>1963</v>
      </c>
      <c r="D177" s="202">
        <v>11</v>
      </c>
      <c r="E177" s="41" t="s">
        <v>3878</v>
      </c>
      <c r="F177" s="40">
        <v>0</v>
      </c>
      <c r="G177" s="40">
        <v>0</v>
      </c>
      <c r="H177" s="40">
        <v>0</v>
      </c>
      <c r="I177" s="40">
        <v>0</v>
      </c>
      <c r="J177" s="40">
        <v>0</v>
      </c>
      <c r="K177" s="40">
        <v>0</v>
      </c>
      <c r="L177" s="40">
        <v>0</v>
      </c>
      <c r="M177" s="40">
        <v>34</v>
      </c>
      <c r="N177" s="40">
        <v>32</v>
      </c>
      <c r="O177" s="40">
        <v>32</v>
      </c>
      <c r="P177" s="40">
        <v>33</v>
      </c>
      <c r="Q177" s="40">
        <v>32</v>
      </c>
      <c r="R177" s="40">
        <v>32</v>
      </c>
      <c r="S177" s="40">
        <v>31</v>
      </c>
      <c r="T177" s="40">
        <v>28</v>
      </c>
      <c r="U177" s="40">
        <v>28</v>
      </c>
      <c r="V177" s="40">
        <v>31</v>
      </c>
      <c r="W177" s="40">
        <v>29</v>
      </c>
      <c r="X177">
        <v>29</v>
      </c>
      <c r="Y177" s="40">
        <v>28</v>
      </c>
      <c r="Z177">
        <v>28</v>
      </c>
      <c r="AA177">
        <v>30</v>
      </c>
      <c r="AB177">
        <v>30</v>
      </c>
      <c r="AC177">
        <v>33</v>
      </c>
      <c r="AD177">
        <v>30</v>
      </c>
    </row>
    <row r="178" spans="1:30" ht="12.6" x14ac:dyDescent="0.2">
      <c r="A178">
        <v>17</v>
      </c>
      <c r="B178" s="3" t="s">
        <v>583</v>
      </c>
      <c r="C178" s="41" t="s">
        <v>510</v>
      </c>
      <c r="D178" s="202">
        <v>1</v>
      </c>
      <c r="E178" s="41" t="s">
        <v>3884</v>
      </c>
      <c r="F178" s="40">
        <v>186</v>
      </c>
      <c r="G178" s="40">
        <v>183</v>
      </c>
      <c r="H178" s="40">
        <v>177</v>
      </c>
      <c r="I178" s="40">
        <v>177</v>
      </c>
      <c r="J178" s="40">
        <v>169</v>
      </c>
      <c r="K178" s="40">
        <v>172</v>
      </c>
      <c r="L178" s="40">
        <v>174</v>
      </c>
      <c r="M178" s="40">
        <v>179</v>
      </c>
      <c r="N178" s="40">
        <v>185</v>
      </c>
      <c r="O178" s="40">
        <v>183</v>
      </c>
      <c r="P178" s="40">
        <v>185</v>
      </c>
      <c r="Q178" s="40">
        <v>186</v>
      </c>
      <c r="R178" s="40">
        <v>198</v>
      </c>
      <c r="S178" s="40">
        <v>194</v>
      </c>
      <c r="T178" s="40">
        <v>190</v>
      </c>
      <c r="U178" s="40">
        <v>192</v>
      </c>
      <c r="V178" s="40">
        <v>192</v>
      </c>
      <c r="W178" s="40">
        <v>190</v>
      </c>
      <c r="X178">
        <v>193</v>
      </c>
      <c r="Y178" s="40">
        <v>195</v>
      </c>
      <c r="Z178">
        <v>202</v>
      </c>
      <c r="AA178">
        <v>200</v>
      </c>
      <c r="AB178">
        <v>195</v>
      </c>
      <c r="AC178">
        <v>195</v>
      </c>
      <c r="AD178">
        <v>187</v>
      </c>
    </row>
    <row r="179" spans="1:30" ht="12.6" x14ac:dyDescent="0.2">
      <c r="A179">
        <v>17</v>
      </c>
      <c r="B179" s="3" t="s">
        <v>583</v>
      </c>
      <c r="C179" s="41" t="s">
        <v>542</v>
      </c>
      <c r="D179" s="202">
        <v>2</v>
      </c>
      <c r="E179" s="41" t="s">
        <v>3892</v>
      </c>
      <c r="F179" s="40">
        <v>168</v>
      </c>
      <c r="G179" s="40">
        <v>165</v>
      </c>
      <c r="H179" s="40">
        <v>159</v>
      </c>
      <c r="I179" s="40">
        <v>160</v>
      </c>
      <c r="J179" s="40">
        <v>153</v>
      </c>
      <c r="K179" s="40">
        <v>157</v>
      </c>
      <c r="L179" s="40">
        <v>161</v>
      </c>
      <c r="M179" s="40">
        <v>150</v>
      </c>
      <c r="N179" s="40">
        <v>158</v>
      </c>
      <c r="O179" s="40">
        <v>158</v>
      </c>
      <c r="P179" s="40">
        <v>158</v>
      </c>
      <c r="Q179" s="40">
        <v>159</v>
      </c>
      <c r="R179" s="40">
        <v>171</v>
      </c>
      <c r="S179" s="40">
        <v>167</v>
      </c>
      <c r="T179" s="40">
        <v>163</v>
      </c>
      <c r="U179" s="40">
        <v>163</v>
      </c>
      <c r="V179" s="40">
        <v>163</v>
      </c>
      <c r="W179" s="40">
        <v>161</v>
      </c>
      <c r="X179">
        <v>168</v>
      </c>
      <c r="Y179" s="40">
        <v>170</v>
      </c>
      <c r="Z179">
        <v>174</v>
      </c>
      <c r="AA179">
        <v>170</v>
      </c>
      <c r="AB179">
        <v>165</v>
      </c>
      <c r="AC179">
        <v>164</v>
      </c>
      <c r="AD179">
        <v>153</v>
      </c>
    </row>
    <row r="180" spans="1:30" ht="12.6" x14ac:dyDescent="0.2">
      <c r="A180">
        <v>17</v>
      </c>
      <c r="B180" s="3" t="s">
        <v>583</v>
      </c>
      <c r="C180" s="41" t="s">
        <v>1634</v>
      </c>
      <c r="D180" s="202">
        <v>3</v>
      </c>
      <c r="E180" s="41" t="s">
        <v>3887</v>
      </c>
      <c r="F180" s="40">
        <v>156</v>
      </c>
      <c r="G180" s="40">
        <v>153</v>
      </c>
      <c r="H180" s="40">
        <v>150</v>
      </c>
      <c r="I180" s="40">
        <v>148</v>
      </c>
      <c r="J180" s="40">
        <v>143</v>
      </c>
      <c r="K180" s="40">
        <v>147</v>
      </c>
      <c r="L180" s="40">
        <v>151</v>
      </c>
      <c r="M180" s="40">
        <v>150</v>
      </c>
      <c r="N180" s="40">
        <v>158</v>
      </c>
      <c r="O180" s="40">
        <v>158</v>
      </c>
      <c r="P180" s="40">
        <v>158</v>
      </c>
      <c r="Q180" s="40">
        <v>159</v>
      </c>
      <c r="R180" s="40">
        <v>171</v>
      </c>
      <c r="S180" s="40">
        <v>167</v>
      </c>
      <c r="T180" s="40">
        <v>163</v>
      </c>
      <c r="U180" s="40">
        <v>163</v>
      </c>
      <c r="V180" s="40">
        <v>163</v>
      </c>
      <c r="W180" s="40">
        <v>161</v>
      </c>
      <c r="X180">
        <v>168</v>
      </c>
      <c r="Y180" s="40">
        <v>170</v>
      </c>
      <c r="Z180">
        <v>174</v>
      </c>
      <c r="AA180">
        <v>170</v>
      </c>
      <c r="AB180">
        <v>165</v>
      </c>
      <c r="AC180">
        <v>164</v>
      </c>
      <c r="AD180">
        <v>153</v>
      </c>
    </row>
    <row r="181" spans="1:30" ht="12.6" x14ac:dyDescent="0.2">
      <c r="A181">
        <v>17</v>
      </c>
      <c r="B181" s="3" t="s">
        <v>583</v>
      </c>
      <c r="C181" s="41" t="s">
        <v>1635</v>
      </c>
      <c r="D181" s="202">
        <v>4</v>
      </c>
      <c r="E181" s="41" t="s">
        <v>3886</v>
      </c>
      <c r="F181" s="40">
        <v>135</v>
      </c>
      <c r="G181" s="40">
        <v>132</v>
      </c>
      <c r="H181" s="40">
        <v>136</v>
      </c>
      <c r="I181" s="40">
        <v>133</v>
      </c>
      <c r="J181" s="40">
        <v>128</v>
      </c>
      <c r="K181" s="40">
        <v>130</v>
      </c>
      <c r="L181" s="40">
        <v>136</v>
      </c>
      <c r="M181" s="40">
        <v>133</v>
      </c>
      <c r="N181" s="40">
        <v>145</v>
      </c>
      <c r="O181" s="40">
        <v>143</v>
      </c>
      <c r="P181" s="40">
        <v>144</v>
      </c>
      <c r="Q181" s="40">
        <v>143</v>
      </c>
      <c r="R181" s="40">
        <v>153</v>
      </c>
      <c r="S181" s="40">
        <v>153</v>
      </c>
      <c r="T181" s="40">
        <v>148</v>
      </c>
      <c r="U181" s="40">
        <v>147</v>
      </c>
      <c r="V181" s="40">
        <v>149</v>
      </c>
      <c r="W181" s="40">
        <v>148</v>
      </c>
      <c r="X181">
        <v>155</v>
      </c>
      <c r="Y181" s="40">
        <v>156</v>
      </c>
      <c r="Z181">
        <v>161</v>
      </c>
      <c r="AA181">
        <v>157</v>
      </c>
      <c r="AB181">
        <v>153</v>
      </c>
      <c r="AC181">
        <v>152</v>
      </c>
      <c r="AD181">
        <v>141</v>
      </c>
    </row>
    <row r="182" spans="1:30" ht="12.6" x14ac:dyDescent="0.2">
      <c r="A182">
        <v>17</v>
      </c>
      <c r="B182" s="3" t="s">
        <v>583</v>
      </c>
      <c r="C182" s="41" t="s">
        <v>1636</v>
      </c>
      <c r="D182" s="202">
        <v>5</v>
      </c>
      <c r="E182" s="41" t="s">
        <v>3883</v>
      </c>
      <c r="F182" s="40">
        <v>7</v>
      </c>
      <c r="G182" s="40">
        <v>6</v>
      </c>
      <c r="H182" s="40">
        <v>5</v>
      </c>
      <c r="I182" s="40">
        <v>6</v>
      </c>
      <c r="J182" s="40">
        <v>4</v>
      </c>
      <c r="K182" s="40">
        <v>6</v>
      </c>
      <c r="L182" s="40">
        <v>2</v>
      </c>
      <c r="M182" s="40">
        <v>3</v>
      </c>
      <c r="N182" s="40">
        <v>2</v>
      </c>
      <c r="O182" s="40">
        <v>3</v>
      </c>
      <c r="P182" s="40">
        <v>3</v>
      </c>
      <c r="Q182" s="40">
        <v>5</v>
      </c>
      <c r="R182" s="40">
        <v>6</v>
      </c>
      <c r="S182" s="40">
        <v>2</v>
      </c>
      <c r="T182" s="40">
        <v>1</v>
      </c>
      <c r="U182" s="40">
        <v>2</v>
      </c>
      <c r="V182" s="40">
        <v>2</v>
      </c>
      <c r="W182" s="40">
        <v>1</v>
      </c>
      <c r="X182">
        <v>1</v>
      </c>
      <c r="Y182" s="40">
        <v>2</v>
      </c>
      <c r="Z182">
        <v>2</v>
      </c>
      <c r="AA182">
        <v>2</v>
      </c>
      <c r="AB182">
        <v>1</v>
      </c>
      <c r="AC182">
        <v>1</v>
      </c>
      <c r="AD182">
        <v>1</v>
      </c>
    </row>
    <row r="183" spans="1:30" ht="12.6" x14ac:dyDescent="0.2">
      <c r="A183">
        <v>17</v>
      </c>
      <c r="B183" s="3" t="s">
        <v>583</v>
      </c>
      <c r="C183" s="41" t="s">
        <v>1637</v>
      </c>
      <c r="D183" s="202">
        <v>6</v>
      </c>
      <c r="E183" s="41" t="s">
        <v>3893</v>
      </c>
      <c r="F183" s="40">
        <v>15</v>
      </c>
      <c r="G183" s="40">
        <v>15</v>
      </c>
      <c r="H183" s="40">
        <v>10</v>
      </c>
      <c r="I183" s="40">
        <v>10</v>
      </c>
      <c r="J183" s="40">
        <v>12</v>
      </c>
      <c r="K183" s="40">
        <v>12</v>
      </c>
      <c r="L183" s="40">
        <v>13</v>
      </c>
      <c r="M183" s="40">
        <v>14</v>
      </c>
      <c r="N183" s="40">
        <v>11</v>
      </c>
      <c r="O183" s="40">
        <v>12</v>
      </c>
      <c r="P183" s="40">
        <v>11</v>
      </c>
      <c r="Q183" s="40">
        <v>11</v>
      </c>
      <c r="R183" s="40">
        <v>12</v>
      </c>
      <c r="S183" s="40">
        <v>12</v>
      </c>
      <c r="T183" s="40">
        <v>14</v>
      </c>
      <c r="U183" s="40">
        <v>14</v>
      </c>
      <c r="V183" s="40">
        <v>12</v>
      </c>
      <c r="W183" s="40">
        <v>12</v>
      </c>
      <c r="X183">
        <v>12</v>
      </c>
      <c r="Y183" s="40">
        <v>12</v>
      </c>
      <c r="Z183">
        <v>11</v>
      </c>
      <c r="AA183">
        <v>11</v>
      </c>
      <c r="AB183">
        <v>11</v>
      </c>
      <c r="AC183">
        <v>11</v>
      </c>
      <c r="AD183">
        <v>11</v>
      </c>
    </row>
    <row r="184" spans="1:30" ht="12.6" x14ac:dyDescent="0.2">
      <c r="A184">
        <v>17</v>
      </c>
      <c r="B184" s="3" t="s">
        <v>583</v>
      </c>
      <c r="C184" s="38" t="s">
        <v>1638</v>
      </c>
      <c r="D184" s="202">
        <v>7</v>
      </c>
      <c r="E184" s="41" t="s">
        <v>3890</v>
      </c>
      <c r="F184" s="40">
        <v>12</v>
      </c>
      <c r="G184" s="40">
        <v>12</v>
      </c>
      <c r="H184" s="40">
        <v>9</v>
      </c>
      <c r="I184" s="40">
        <v>13</v>
      </c>
      <c r="J184" s="40">
        <v>10</v>
      </c>
      <c r="K184" s="40">
        <v>10</v>
      </c>
      <c r="L184" s="40">
        <v>10</v>
      </c>
      <c r="M184" s="40">
        <v>0</v>
      </c>
      <c r="N184" s="40">
        <v>0</v>
      </c>
      <c r="O184" s="40">
        <v>0</v>
      </c>
      <c r="P184" s="40">
        <v>0</v>
      </c>
      <c r="Q184" s="40">
        <v>0</v>
      </c>
      <c r="R184" s="40">
        <v>0</v>
      </c>
      <c r="S184" s="40">
        <v>0</v>
      </c>
      <c r="T184" s="40">
        <v>0</v>
      </c>
      <c r="U184" s="40">
        <v>0</v>
      </c>
      <c r="V184" s="40">
        <v>0</v>
      </c>
      <c r="W184" s="40">
        <v>0</v>
      </c>
      <c r="X184">
        <v>0</v>
      </c>
      <c r="Y184" s="40">
        <v>0</v>
      </c>
      <c r="Z184">
        <v>0</v>
      </c>
      <c r="AA184">
        <v>0</v>
      </c>
      <c r="AB184">
        <v>0</v>
      </c>
      <c r="AC184">
        <v>0</v>
      </c>
      <c r="AD184">
        <v>0</v>
      </c>
    </row>
    <row r="185" spans="1:30" ht="12.6" x14ac:dyDescent="0.2">
      <c r="A185">
        <v>17</v>
      </c>
      <c r="B185" s="3" t="s">
        <v>583</v>
      </c>
      <c r="C185" s="38" t="s">
        <v>1640</v>
      </c>
      <c r="D185" s="202">
        <v>8</v>
      </c>
      <c r="E185" s="41" t="s">
        <v>3885</v>
      </c>
      <c r="F185" s="40">
        <v>16</v>
      </c>
      <c r="G185" s="40">
        <v>15</v>
      </c>
      <c r="H185" s="40">
        <v>15</v>
      </c>
      <c r="I185" s="40">
        <v>16</v>
      </c>
      <c r="J185" s="40">
        <v>15</v>
      </c>
      <c r="K185" s="40">
        <v>13</v>
      </c>
      <c r="L185" s="40">
        <v>13</v>
      </c>
      <c r="M185" s="40">
        <v>0</v>
      </c>
      <c r="N185" s="40">
        <v>0</v>
      </c>
      <c r="O185" s="40">
        <v>0</v>
      </c>
      <c r="P185" s="40">
        <v>0</v>
      </c>
      <c r="Q185" s="40">
        <v>0</v>
      </c>
      <c r="R185" s="40">
        <v>0</v>
      </c>
      <c r="S185" s="40">
        <v>0</v>
      </c>
      <c r="T185" s="40">
        <v>0</v>
      </c>
      <c r="U185" s="40">
        <v>0</v>
      </c>
      <c r="V185" s="40">
        <v>0</v>
      </c>
      <c r="W185" s="40">
        <v>0</v>
      </c>
      <c r="X185">
        <v>0</v>
      </c>
      <c r="Y185" s="40">
        <v>0</v>
      </c>
      <c r="Z185">
        <v>0</v>
      </c>
      <c r="AA185">
        <v>0</v>
      </c>
      <c r="AB185">
        <v>0</v>
      </c>
      <c r="AC185">
        <v>0</v>
      </c>
      <c r="AD185">
        <v>0</v>
      </c>
    </row>
    <row r="186" spans="1:30" ht="12.6" x14ac:dyDescent="0.2">
      <c r="A186">
        <v>17</v>
      </c>
      <c r="B186" s="3" t="s">
        <v>583</v>
      </c>
      <c r="C186" s="41" t="s">
        <v>1639</v>
      </c>
      <c r="D186" s="202">
        <v>9</v>
      </c>
      <c r="E186" s="41" t="s">
        <v>3888</v>
      </c>
      <c r="F186" s="40">
        <v>12</v>
      </c>
      <c r="G186" s="40">
        <v>11</v>
      </c>
      <c r="H186" s="40">
        <v>11</v>
      </c>
      <c r="I186" s="40">
        <v>13</v>
      </c>
      <c r="J186" s="40">
        <v>12</v>
      </c>
      <c r="K186" s="40">
        <v>12</v>
      </c>
      <c r="L186" s="40">
        <v>10</v>
      </c>
      <c r="M186" s="40">
        <v>14</v>
      </c>
      <c r="N186" s="40">
        <v>12</v>
      </c>
      <c r="O186" s="40">
        <v>11</v>
      </c>
      <c r="P186" s="40">
        <v>13</v>
      </c>
      <c r="Q186" s="40">
        <v>12</v>
      </c>
      <c r="R186" s="40">
        <v>12</v>
      </c>
      <c r="S186" s="40">
        <v>13</v>
      </c>
      <c r="T186" s="40">
        <v>13</v>
      </c>
      <c r="U186" s="40">
        <v>15</v>
      </c>
      <c r="V186" s="40">
        <v>14</v>
      </c>
      <c r="W186" s="40">
        <v>15</v>
      </c>
      <c r="X186">
        <v>12</v>
      </c>
      <c r="Y186" s="40">
        <v>13</v>
      </c>
      <c r="Z186">
        <v>14</v>
      </c>
      <c r="AA186">
        <v>16</v>
      </c>
      <c r="AB186">
        <v>16</v>
      </c>
      <c r="AC186">
        <v>17</v>
      </c>
      <c r="AD186">
        <v>20</v>
      </c>
    </row>
    <row r="187" spans="1:30" ht="12.6" x14ac:dyDescent="0.2">
      <c r="A187">
        <v>17</v>
      </c>
      <c r="B187" s="3" t="s">
        <v>583</v>
      </c>
      <c r="C187" s="41" t="s">
        <v>523</v>
      </c>
      <c r="D187" s="202">
        <v>10</v>
      </c>
      <c r="E187" s="41" t="s">
        <v>3891</v>
      </c>
      <c r="F187" s="40">
        <v>18</v>
      </c>
      <c r="G187" s="40">
        <v>15</v>
      </c>
      <c r="H187" s="40">
        <v>16</v>
      </c>
      <c r="I187" s="40">
        <v>18</v>
      </c>
      <c r="J187" s="40">
        <v>16</v>
      </c>
      <c r="K187" s="40">
        <v>14</v>
      </c>
      <c r="L187" s="40">
        <v>14</v>
      </c>
      <c r="M187" s="40">
        <v>15</v>
      </c>
      <c r="N187" s="40">
        <v>0</v>
      </c>
      <c r="O187" s="40">
        <v>0</v>
      </c>
      <c r="P187" s="40">
        <v>0</v>
      </c>
      <c r="Q187" s="40">
        <v>0</v>
      </c>
      <c r="R187" s="40">
        <v>0</v>
      </c>
      <c r="S187" s="40">
        <v>0</v>
      </c>
      <c r="T187" s="40">
        <v>0</v>
      </c>
      <c r="U187" s="40">
        <v>0</v>
      </c>
      <c r="V187" s="40">
        <v>0</v>
      </c>
      <c r="W187" s="40">
        <v>0</v>
      </c>
      <c r="X187">
        <v>0</v>
      </c>
      <c r="Y187" s="40">
        <v>0</v>
      </c>
      <c r="Z187">
        <v>0</v>
      </c>
      <c r="AA187">
        <v>0</v>
      </c>
      <c r="AB187">
        <v>0</v>
      </c>
      <c r="AC187">
        <v>0</v>
      </c>
      <c r="AD187">
        <v>0</v>
      </c>
    </row>
    <row r="188" spans="1:30" ht="12.6" x14ac:dyDescent="0.2">
      <c r="A188">
        <v>17</v>
      </c>
      <c r="B188" s="3" t="s">
        <v>583</v>
      </c>
      <c r="C188" s="41" t="s">
        <v>1963</v>
      </c>
      <c r="D188" s="202">
        <v>11</v>
      </c>
      <c r="E188" s="41" t="s">
        <v>3889</v>
      </c>
      <c r="F188" s="40">
        <v>0</v>
      </c>
      <c r="G188" s="40">
        <v>0</v>
      </c>
      <c r="H188" s="40">
        <v>0</v>
      </c>
      <c r="I188" s="40">
        <v>0</v>
      </c>
      <c r="J188" s="40">
        <v>0</v>
      </c>
      <c r="K188" s="40">
        <v>0</v>
      </c>
      <c r="L188" s="40">
        <v>0</v>
      </c>
      <c r="M188" s="40">
        <v>15</v>
      </c>
      <c r="N188" s="40">
        <v>16</v>
      </c>
      <c r="O188" s="40">
        <v>15</v>
      </c>
      <c r="P188" s="40">
        <v>14</v>
      </c>
      <c r="Q188" s="40">
        <v>15</v>
      </c>
      <c r="R188" s="40">
        <v>15</v>
      </c>
      <c r="S188" s="40">
        <v>14</v>
      </c>
      <c r="T188" s="40">
        <v>14</v>
      </c>
      <c r="U188" s="40">
        <v>14</v>
      </c>
      <c r="V188" s="40">
        <v>15</v>
      </c>
      <c r="W188" s="40">
        <v>14</v>
      </c>
      <c r="X188">
        <v>13</v>
      </c>
      <c r="Y188" s="40">
        <v>12</v>
      </c>
      <c r="Z188">
        <v>14</v>
      </c>
      <c r="AA188">
        <v>14</v>
      </c>
      <c r="AB188">
        <v>16</v>
      </c>
      <c r="AC188">
        <v>17</v>
      </c>
      <c r="AD188">
        <v>15</v>
      </c>
    </row>
    <row r="189" spans="1:30" ht="12.6" x14ac:dyDescent="0.2">
      <c r="A189">
        <v>18</v>
      </c>
      <c r="B189" s="3" t="s">
        <v>584</v>
      </c>
      <c r="C189" s="41" t="s">
        <v>510</v>
      </c>
      <c r="D189" s="202">
        <v>1</v>
      </c>
      <c r="E189" s="41" t="s">
        <v>3895</v>
      </c>
      <c r="F189" s="40">
        <v>80</v>
      </c>
      <c r="G189" s="40">
        <v>86</v>
      </c>
      <c r="H189" s="40">
        <v>94</v>
      </c>
      <c r="I189" s="40">
        <v>100</v>
      </c>
      <c r="J189" s="40">
        <v>74</v>
      </c>
      <c r="K189" s="40">
        <v>75</v>
      </c>
      <c r="L189" s="40">
        <v>83</v>
      </c>
      <c r="M189" s="40">
        <v>77</v>
      </c>
      <c r="N189" s="40">
        <v>81</v>
      </c>
      <c r="O189" s="40">
        <v>85</v>
      </c>
      <c r="P189" s="40">
        <v>87</v>
      </c>
      <c r="Q189" s="40">
        <v>85</v>
      </c>
      <c r="R189" s="40">
        <v>84</v>
      </c>
      <c r="S189" s="40">
        <v>94</v>
      </c>
      <c r="T189" s="40">
        <v>86</v>
      </c>
      <c r="U189" s="40">
        <v>85</v>
      </c>
      <c r="V189" s="40">
        <v>90</v>
      </c>
      <c r="W189" s="40">
        <v>93</v>
      </c>
      <c r="X189">
        <v>94</v>
      </c>
      <c r="Y189" s="40">
        <v>94</v>
      </c>
      <c r="Z189">
        <v>92</v>
      </c>
      <c r="AA189">
        <v>92</v>
      </c>
      <c r="AB189">
        <v>87</v>
      </c>
      <c r="AC189">
        <v>83</v>
      </c>
      <c r="AD189">
        <v>82</v>
      </c>
    </row>
    <row r="190" spans="1:30" ht="12.6" x14ac:dyDescent="0.2">
      <c r="A190">
        <v>18</v>
      </c>
      <c r="B190" s="3" t="s">
        <v>584</v>
      </c>
      <c r="C190" s="41" t="s">
        <v>542</v>
      </c>
      <c r="D190" s="202">
        <v>2</v>
      </c>
      <c r="E190" s="41" t="s">
        <v>3903</v>
      </c>
      <c r="F190" s="40">
        <v>73</v>
      </c>
      <c r="G190" s="40">
        <v>76</v>
      </c>
      <c r="H190" s="40">
        <v>85</v>
      </c>
      <c r="I190" s="40">
        <v>87</v>
      </c>
      <c r="J190" s="40">
        <v>67</v>
      </c>
      <c r="K190" s="40">
        <v>67</v>
      </c>
      <c r="L190" s="40">
        <v>73</v>
      </c>
      <c r="M190" s="40">
        <v>59</v>
      </c>
      <c r="N190" s="40">
        <v>65</v>
      </c>
      <c r="O190" s="40">
        <v>68</v>
      </c>
      <c r="P190" s="40">
        <v>72</v>
      </c>
      <c r="Q190" s="40">
        <v>69</v>
      </c>
      <c r="R190" s="40">
        <v>68</v>
      </c>
      <c r="S190" s="40">
        <v>77</v>
      </c>
      <c r="T190" s="40">
        <v>73</v>
      </c>
      <c r="U190" s="40">
        <v>75</v>
      </c>
      <c r="V190" s="40">
        <v>77</v>
      </c>
      <c r="W190" s="40">
        <v>81</v>
      </c>
      <c r="X190">
        <v>82</v>
      </c>
      <c r="Y190" s="40">
        <v>81</v>
      </c>
      <c r="Z190">
        <v>78</v>
      </c>
      <c r="AA190">
        <v>79</v>
      </c>
      <c r="AB190">
        <v>74</v>
      </c>
      <c r="AC190">
        <v>71</v>
      </c>
      <c r="AD190">
        <v>73</v>
      </c>
    </row>
    <row r="191" spans="1:30" ht="12.6" x14ac:dyDescent="0.2">
      <c r="A191">
        <v>18</v>
      </c>
      <c r="B191" s="3" t="s">
        <v>584</v>
      </c>
      <c r="C191" s="41" t="s">
        <v>1634</v>
      </c>
      <c r="D191" s="202">
        <v>3</v>
      </c>
      <c r="E191" s="41" t="s">
        <v>3898</v>
      </c>
      <c r="F191" s="40">
        <v>58</v>
      </c>
      <c r="G191" s="40">
        <v>60</v>
      </c>
      <c r="H191" s="40">
        <v>70</v>
      </c>
      <c r="I191" s="40">
        <v>73</v>
      </c>
      <c r="J191" s="40">
        <v>55</v>
      </c>
      <c r="K191" s="40">
        <v>56</v>
      </c>
      <c r="L191" s="40">
        <v>63</v>
      </c>
      <c r="M191" s="40">
        <v>59</v>
      </c>
      <c r="N191" s="40">
        <v>65</v>
      </c>
      <c r="O191" s="40">
        <v>68</v>
      </c>
      <c r="P191" s="40">
        <v>72</v>
      </c>
      <c r="Q191" s="40">
        <v>69</v>
      </c>
      <c r="R191" s="40">
        <v>68</v>
      </c>
      <c r="S191" s="40">
        <v>77</v>
      </c>
      <c r="T191" s="40">
        <v>73</v>
      </c>
      <c r="U191" s="40">
        <v>75</v>
      </c>
      <c r="V191" s="40">
        <v>77</v>
      </c>
      <c r="W191" s="40">
        <v>81</v>
      </c>
      <c r="X191">
        <v>82</v>
      </c>
      <c r="Y191" s="40">
        <v>81</v>
      </c>
      <c r="Z191">
        <v>78</v>
      </c>
      <c r="AA191">
        <v>79</v>
      </c>
      <c r="AB191">
        <v>74</v>
      </c>
      <c r="AC191">
        <v>71</v>
      </c>
      <c r="AD191">
        <v>73</v>
      </c>
    </row>
    <row r="192" spans="1:30" ht="12.6" x14ac:dyDescent="0.2">
      <c r="A192">
        <v>18</v>
      </c>
      <c r="B192" s="3" t="s">
        <v>584</v>
      </c>
      <c r="C192" s="41" t="s">
        <v>1635</v>
      </c>
      <c r="D192" s="202">
        <v>4</v>
      </c>
      <c r="E192" s="41" t="s">
        <v>3897</v>
      </c>
      <c r="F192" s="40">
        <v>54</v>
      </c>
      <c r="G192" s="40">
        <v>56</v>
      </c>
      <c r="H192" s="40">
        <v>62</v>
      </c>
      <c r="I192" s="40">
        <v>66</v>
      </c>
      <c r="J192" s="40">
        <v>51</v>
      </c>
      <c r="K192" s="40">
        <v>52</v>
      </c>
      <c r="L192" s="40">
        <v>57</v>
      </c>
      <c r="M192" s="40">
        <v>54</v>
      </c>
      <c r="N192" s="40">
        <v>61</v>
      </c>
      <c r="O192" s="40">
        <v>63</v>
      </c>
      <c r="P192" s="40">
        <v>66</v>
      </c>
      <c r="Q192" s="40">
        <v>65</v>
      </c>
      <c r="R192" s="40">
        <v>64</v>
      </c>
      <c r="S192" s="40">
        <v>70</v>
      </c>
      <c r="T192" s="40">
        <v>64</v>
      </c>
      <c r="U192" s="40">
        <v>68</v>
      </c>
      <c r="V192" s="40">
        <v>71</v>
      </c>
      <c r="W192" s="40">
        <v>73</v>
      </c>
      <c r="X192">
        <v>72</v>
      </c>
      <c r="Y192" s="40">
        <v>73</v>
      </c>
      <c r="Z192">
        <v>70</v>
      </c>
      <c r="AA192">
        <v>71</v>
      </c>
      <c r="AB192">
        <v>69</v>
      </c>
      <c r="AC192">
        <v>65</v>
      </c>
      <c r="AD192">
        <v>65</v>
      </c>
    </row>
    <row r="193" spans="1:30" ht="12.6" x14ac:dyDescent="0.2">
      <c r="A193">
        <v>18</v>
      </c>
      <c r="B193" s="3" t="s">
        <v>584</v>
      </c>
      <c r="C193" s="41" t="s">
        <v>1636</v>
      </c>
      <c r="D193" s="202">
        <v>5</v>
      </c>
      <c r="E193" s="41" t="s">
        <v>3894</v>
      </c>
      <c r="F193" s="40">
        <v>2</v>
      </c>
      <c r="G193" s="40">
        <v>2</v>
      </c>
      <c r="H193" s="40">
        <v>2</v>
      </c>
      <c r="I193" s="40">
        <v>2</v>
      </c>
      <c r="J193" s="40">
        <v>1</v>
      </c>
      <c r="K193" s="40">
        <v>1</v>
      </c>
      <c r="L193" s="40">
        <v>2</v>
      </c>
      <c r="M193" s="40">
        <v>1</v>
      </c>
      <c r="N193" s="40">
        <v>1</v>
      </c>
      <c r="O193" s="40">
        <v>2</v>
      </c>
      <c r="P193" s="40">
        <v>3</v>
      </c>
      <c r="Q193" s="40">
        <v>1</v>
      </c>
      <c r="R193" s="40">
        <v>3</v>
      </c>
      <c r="S193" s="40">
        <v>5</v>
      </c>
      <c r="T193" s="40">
        <v>5</v>
      </c>
      <c r="U193" s="40">
        <v>3</v>
      </c>
      <c r="V193" s="40">
        <v>3</v>
      </c>
      <c r="W193" s="40">
        <v>4</v>
      </c>
      <c r="X193">
        <v>4</v>
      </c>
      <c r="Y193" s="40">
        <v>3</v>
      </c>
      <c r="Z193">
        <v>3</v>
      </c>
      <c r="AA193">
        <v>3</v>
      </c>
      <c r="AB193">
        <v>2</v>
      </c>
      <c r="AC193">
        <v>3</v>
      </c>
      <c r="AD193">
        <v>0</v>
      </c>
    </row>
    <row r="194" spans="1:30" ht="12.6" x14ac:dyDescent="0.2">
      <c r="A194">
        <v>18</v>
      </c>
      <c r="B194" s="3" t="s">
        <v>584</v>
      </c>
      <c r="C194" s="41" t="s">
        <v>1637</v>
      </c>
      <c r="D194" s="202">
        <v>6</v>
      </c>
      <c r="E194" s="41" t="s">
        <v>3904</v>
      </c>
      <c r="F194" s="40">
        <v>2</v>
      </c>
      <c r="G194" s="40">
        <v>2</v>
      </c>
      <c r="H194" s="40">
        <v>6</v>
      </c>
      <c r="I194" s="40">
        <v>6</v>
      </c>
      <c r="J194" s="40">
        <v>4</v>
      </c>
      <c r="K194" s="40">
        <v>4</v>
      </c>
      <c r="L194" s="40">
        <v>4</v>
      </c>
      <c r="M194" s="40">
        <v>4</v>
      </c>
      <c r="N194" s="40">
        <v>3</v>
      </c>
      <c r="O194" s="40">
        <v>3</v>
      </c>
      <c r="P194" s="40">
        <v>3</v>
      </c>
      <c r="Q194" s="40">
        <v>3</v>
      </c>
      <c r="R194" s="40">
        <v>1</v>
      </c>
      <c r="S194" s="40">
        <v>2</v>
      </c>
      <c r="T194" s="40">
        <v>4</v>
      </c>
      <c r="U194" s="40">
        <v>4</v>
      </c>
      <c r="V194" s="40">
        <v>3</v>
      </c>
      <c r="W194" s="40">
        <v>4</v>
      </c>
      <c r="X194">
        <v>6</v>
      </c>
      <c r="Y194" s="40">
        <v>5</v>
      </c>
      <c r="Z194">
        <v>5</v>
      </c>
      <c r="AA194">
        <v>5</v>
      </c>
      <c r="AB194">
        <v>3</v>
      </c>
      <c r="AC194">
        <v>3</v>
      </c>
      <c r="AD194">
        <v>8</v>
      </c>
    </row>
    <row r="195" spans="1:30" ht="12.6" x14ac:dyDescent="0.2">
      <c r="A195">
        <v>18</v>
      </c>
      <c r="B195" s="3" t="s">
        <v>584</v>
      </c>
      <c r="C195" s="38" t="s">
        <v>1638</v>
      </c>
      <c r="D195" s="202">
        <v>7</v>
      </c>
      <c r="E195" s="41" t="s">
        <v>3901</v>
      </c>
      <c r="F195" s="40">
        <v>18</v>
      </c>
      <c r="G195" s="40">
        <v>19</v>
      </c>
      <c r="H195" s="40">
        <v>17</v>
      </c>
      <c r="I195" s="40">
        <v>16</v>
      </c>
      <c r="J195" s="40">
        <v>14</v>
      </c>
      <c r="K195" s="40">
        <v>13</v>
      </c>
      <c r="L195" s="40">
        <v>12</v>
      </c>
      <c r="M195" s="40">
        <v>0</v>
      </c>
      <c r="N195" s="40">
        <v>0</v>
      </c>
      <c r="O195" s="40">
        <v>0</v>
      </c>
      <c r="P195" s="40">
        <v>0</v>
      </c>
      <c r="Q195" s="40">
        <v>0</v>
      </c>
      <c r="R195" s="40">
        <v>0</v>
      </c>
      <c r="S195" s="40">
        <v>0</v>
      </c>
      <c r="T195" s="40">
        <v>0</v>
      </c>
      <c r="U195" s="40">
        <v>0</v>
      </c>
      <c r="V195" s="40">
        <v>0</v>
      </c>
      <c r="W195" s="40">
        <v>0</v>
      </c>
      <c r="X195">
        <v>0</v>
      </c>
      <c r="Y195" s="40">
        <v>0</v>
      </c>
      <c r="Z195">
        <v>0</v>
      </c>
      <c r="AA195">
        <v>0</v>
      </c>
      <c r="AB195">
        <v>0</v>
      </c>
      <c r="AC195">
        <v>0</v>
      </c>
      <c r="AD195">
        <v>0</v>
      </c>
    </row>
    <row r="196" spans="1:30" ht="12.6" x14ac:dyDescent="0.2">
      <c r="A196">
        <v>18</v>
      </c>
      <c r="B196" s="3" t="s">
        <v>584</v>
      </c>
      <c r="C196" s="38" t="s">
        <v>1640</v>
      </c>
      <c r="D196" s="202">
        <v>8</v>
      </c>
      <c r="E196" s="41" t="s">
        <v>3896</v>
      </c>
      <c r="F196" s="40">
        <v>16</v>
      </c>
      <c r="G196" s="40">
        <v>15</v>
      </c>
      <c r="H196" s="40">
        <v>13</v>
      </c>
      <c r="I196" s="40">
        <v>13</v>
      </c>
      <c r="J196" s="40">
        <v>12</v>
      </c>
      <c r="K196" s="40">
        <v>12</v>
      </c>
      <c r="L196" s="40">
        <v>12</v>
      </c>
      <c r="M196" s="40">
        <v>0</v>
      </c>
      <c r="N196" s="40">
        <v>0</v>
      </c>
      <c r="O196" s="40">
        <v>0</v>
      </c>
      <c r="P196" s="40">
        <v>0</v>
      </c>
      <c r="Q196" s="40">
        <v>0</v>
      </c>
      <c r="R196" s="40">
        <v>0</v>
      </c>
      <c r="S196" s="40">
        <v>0</v>
      </c>
      <c r="T196" s="40">
        <v>0</v>
      </c>
      <c r="U196" s="40">
        <v>0</v>
      </c>
      <c r="V196" s="40">
        <v>0</v>
      </c>
      <c r="W196" s="40">
        <v>0</v>
      </c>
      <c r="X196">
        <v>0</v>
      </c>
      <c r="Y196" s="40">
        <v>0</v>
      </c>
      <c r="Z196">
        <v>0</v>
      </c>
      <c r="AA196">
        <v>0</v>
      </c>
      <c r="AB196">
        <v>0</v>
      </c>
      <c r="AC196">
        <v>0</v>
      </c>
      <c r="AD196">
        <v>0</v>
      </c>
    </row>
    <row r="197" spans="1:30" ht="12.6" x14ac:dyDescent="0.2">
      <c r="A197">
        <v>18</v>
      </c>
      <c r="B197" s="3" t="s">
        <v>584</v>
      </c>
      <c r="C197" s="41" t="s">
        <v>1639</v>
      </c>
      <c r="D197" s="202">
        <v>9</v>
      </c>
      <c r="E197" s="41" t="s">
        <v>3899</v>
      </c>
      <c r="F197" s="40">
        <v>7</v>
      </c>
      <c r="G197" s="40">
        <v>12</v>
      </c>
      <c r="H197" s="40">
        <v>13</v>
      </c>
      <c r="I197" s="40">
        <v>16</v>
      </c>
      <c r="J197" s="40">
        <v>9</v>
      </c>
      <c r="K197" s="40">
        <v>9</v>
      </c>
      <c r="L197" s="40">
        <v>10</v>
      </c>
      <c r="M197" s="40">
        <v>7</v>
      </c>
      <c r="N197" s="40">
        <v>6</v>
      </c>
      <c r="O197" s="40">
        <v>7</v>
      </c>
      <c r="P197" s="40">
        <v>6</v>
      </c>
      <c r="Q197" s="40">
        <v>6</v>
      </c>
      <c r="R197" s="40">
        <v>6</v>
      </c>
      <c r="S197" s="40">
        <v>7</v>
      </c>
      <c r="T197" s="40">
        <v>6</v>
      </c>
      <c r="U197" s="40">
        <v>6</v>
      </c>
      <c r="V197" s="40">
        <v>5</v>
      </c>
      <c r="W197" s="40">
        <v>4</v>
      </c>
      <c r="X197">
        <v>4</v>
      </c>
      <c r="Y197" s="40">
        <v>6</v>
      </c>
      <c r="Z197">
        <v>7</v>
      </c>
      <c r="AA197">
        <v>6</v>
      </c>
      <c r="AB197">
        <v>6</v>
      </c>
      <c r="AC197">
        <v>5</v>
      </c>
      <c r="AD197">
        <v>3</v>
      </c>
    </row>
    <row r="198" spans="1:30" ht="12.6" x14ac:dyDescent="0.2">
      <c r="A198">
        <v>18</v>
      </c>
      <c r="B198" s="3" t="s">
        <v>584</v>
      </c>
      <c r="C198" s="41" t="s">
        <v>523</v>
      </c>
      <c r="D198" s="202">
        <v>10</v>
      </c>
      <c r="E198" s="41" t="s">
        <v>3902</v>
      </c>
      <c r="F198" s="40">
        <v>21</v>
      </c>
      <c r="G198" s="40">
        <v>21</v>
      </c>
      <c r="H198" s="40">
        <v>19</v>
      </c>
      <c r="I198" s="40">
        <v>18</v>
      </c>
      <c r="J198" s="40">
        <v>15</v>
      </c>
      <c r="K198" s="40">
        <v>16</v>
      </c>
      <c r="L198" s="40">
        <v>15</v>
      </c>
      <c r="M198" s="40">
        <v>13</v>
      </c>
      <c r="N198" s="40">
        <v>0</v>
      </c>
      <c r="O198" s="40">
        <v>0</v>
      </c>
      <c r="P198" s="40">
        <v>0</v>
      </c>
      <c r="Q198" s="40">
        <v>0</v>
      </c>
      <c r="R198" s="40">
        <v>0</v>
      </c>
      <c r="S198" s="40">
        <v>0</v>
      </c>
      <c r="T198" s="40">
        <v>0</v>
      </c>
      <c r="U198" s="40">
        <v>0</v>
      </c>
      <c r="V198" s="40">
        <v>0</v>
      </c>
      <c r="W198" s="40">
        <v>0</v>
      </c>
      <c r="X198">
        <v>0</v>
      </c>
      <c r="Y198" s="40">
        <v>0</v>
      </c>
      <c r="Z198">
        <v>0</v>
      </c>
      <c r="AA198">
        <v>0</v>
      </c>
      <c r="AB198">
        <v>0</v>
      </c>
      <c r="AC198">
        <v>0</v>
      </c>
      <c r="AD198">
        <v>0</v>
      </c>
    </row>
    <row r="199" spans="1:30" ht="12.6" x14ac:dyDescent="0.2">
      <c r="A199">
        <v>18</v>
      </c>
      <c r="B199" s="3" t="s">
        <v>584</v>
      </c>
      <c r="C199" s="41" t="s">
        <v>1963</v>
      </c>
      <c r="D199" s="202">
        <v>11</v>
      </c>
      <c r="E199" s="41" t="s">
        <v>3900</v>
      </c>
      <c r="F199" s="40">
        <v>0</v>
      </c>
      <c r="G199" s="40">
        <v>0</v>
      </c>
      <c r="H199" s="40">
        <v>0</v>
      </c>
      <c r="I199" s="40">
        <v>0</v>
      </c>
      <c r="J199" s="40">
        <v>0</v>
      </c>
      <c r="K199" s="40">
        <v>0</v>
      </c>
      <c r="L199" s="40">
        <v>0</v>
      </c>
      <c r="M199" s="40">
        <v>13</v>
      </c>
      <c r="N199" s="40">
        <v>13</v>
      </c>
      <c r="O199" s="40">
        <v>11</v>
      </c>
      <c r="P199" s="40">
        <v>11</v>
      </c>
      <c r="Q199" s="40">
        <v>11</v>
      </c>
      <c r="R199" s="40">
        <v>11</v>
      </c>
      <c r="S199" s="40">
        <v>11</v>
      </c>
      <c r="T199" s="40">
        <v>9</v>
      </c>
      <c r="U199" s="40">
        <v>7</v>
      </c>
      <c r="V199" s="40">
        <v>9</v>
      </c>
      <c r="W199" s="40">
        <v>9</v>
      </c>
      <c r="X199">
        <v>9</v>
      </c>
      <c r="Y199" s="40">
        <v>8</v>
      </c>
      <c r="Z199">
        <v>8</v>
      </c>
      <c r="AA199">
        <v>8</v>
      </c>
      <c r="AB199">
        <v>8</v>
      </c>
      <c r="AC199">
        <v>9</v>
      </c>
      <c r="AD199">
        <v>7</v>
      </c>
    </row>
    <row r="200" spans="1:30" ht="12.6" x14ac:dyDescent="0.2">
      <c r="A200">
        <v>19</v>
      </c>
      <c r="B200" s="3" t="s">
        <v>591</v>
      </c>
      <c r="C200" s="41" t="s">
        <v>510</v>
      </c>
      <c r="D200" s="202">
        <v>1</v>
      </c>
      <c r="E200" s="41" t="s">
        <v>3906</v>
      </c>
      <c r="F200" s="40">
        <v>16</v>
      </c>
      <c r="G200" s="40">
        <v>16</v>
      </c>
      <c r="H200" s="40">
        <v>14</v>
      </c>
      <c r="I200" s="40">
        <v>14</v>
      </c>
      <c r="J200" s="40">
        <v>15</v>
      </c>
      <c r="K200" s="40">
        <v>15</v>
      </c>
      <c r="L200" s="40">
        <v>16</v>
      </c>
      <c r="M200" s="40">
        <v>14</v>
      </c>
      <c r="N200" s="40">
        <v>15</v>
      </c>
      <c r="O200" s="40">
        <v>17</v>
      </c>
      <c r="P200" s="40">
        <v>19</v>
      </c>
      <c r="Q200" s="40">
        <v>46</v>
      </c>
      <c r="R200" s="40">
        <v>49</v>
      </c>
      <c r="S200" s="40">
        <v>33</v>
      </c>
      <c r="T200" s="40">
        <v>23</v>
      </c>
      <c r="U200" s="40">
        <v>51</v>
      </c>
      <c r="V200" s="40">
        <v>51</v>
      </c>
      <c r="W200" s="40">
        <v>55</v>
      </c>
      <c r="X200">
        <v>49</v>
      </c>
      <c r="Y200" s="40">
        <v>50</v>
      </c>
      <c r="Z200">
        <v>50</v>
      </c>
      <c r="AA200">
        <v>50</v>
      </c>
      <c r="AB200">
        <v>63</v>
      </c>
      <c r="AC200">
        <v>62</v>
      </c>
      <c r="AD200">
        <v>50</v>
      </c>
    </row>
    <row r="201" spans="1:30" ht="12.6" x14ac:dyDescent="0.2">
      <c r="A201">
        <v>19</v>
      </c>
      <c r="B201" s="3" t="s">
        <v>591</v>
      </c>
      <c r="C201" s="41" t="s">
        <v>542</v>
      </c>
      <c r="D201" s="202">
        <v>2</v>
      </c>
      <c r="E201" s="41" t="s">
        <v>3914</v>
      </c>
      <c r="F201" s="40">
        <v>0</v>
      </c>
      <c r="G201" s="40">
        <v>0</v>
      </c>
      <c r="H201" s="40">
        <v>0</v>
      </c>
      <c r="I201" s="40">
        <v>0</v>
      </c>
      <c r="J201" s="40">
        <v>0</v>
      </c>
      <c r="K201" s="40">
        <v>0</v>
      </c>
      <c r="L201" s="40">
        <v>0</v>
      </c>
      <c r="M201" s="40">
        <v>0</v>
      </c>
      <c r="N201" s="40">
        <v>0</v>
      </c>
      <c r="O201" s="40">
        <v>0</v>
      </c>
      <c r="P201" s="40">
        <v>0</v>
      </c>
      <c r="Q201" s="40">
        <v>0</v>
      </c>
      <c r="R201" s="40">
        <v>0</v>
      </c>
      <c r="S201" s="40">
        <v>0</v>
      </c>
      <c r="T201" s="40">
        <v>0</v>
      </c>
      <c r="U201" s="40">
        <v>0</v>
      </c>
      <c r="V201" s="40">
        <v>0</v>
      </c>
      <c r="W201" s="40">
        <v>3</v>
      </c>
      <c r="X201">
        <v>0</v>
      </c>
      <c r="Y201" s="40">
        <v>0</v>
      </c>
      <c r="Z201">
        <v>0</v>
      </c>
      <c r="AA201">
        <v>0</v>
      </c>
      <c r="AB201">
        <v>0</v>
      </c>
      <c r="AC201">
        <v>0</v>
      </c>
      <c r="AD201">
        <v>0</v>
      </c>
    </row>
    <row r="202" spans="1:30" ht="12.6" x14ac:dyDescent="0.2">
      <c r="A202">
        <v>19</v>
      </c>
      <c r="B202" s="3" t="s">
        <v>591</v>
      </c>
      <c r="C202" s="41" t="s">
        <v>1634</v>
      </c>
      <c r="D202" s="202">
        <v>3</v>
      </c>
      <c r="E202" s="41" t="s">
        <v>3909</v>
      </c>
      <c r="F202" s="40">
        <v>0</v>
      </c>
      <c r="G202" s="40">
        <v>0</v>
      </c>
      <c r="H202" s="40">
        <v>0</v>
      </c>
      <c r="I202" s="40">
        <v>0</v>
      </c>
      <c r="J202" s="40">
        <v>0</v>
      </c>
      <c r="K202" s="40">
        <v>0</v>
      </c>
      <c r="L202" s="40">
        <v>0</v>
      </c>
      <c r="M202" s="40">
        <v>0</v>
      </c>
      <c r="N202" s="40">
        <v>0</v>
      </c>
      <c r="O202" s="40">
        <v>0</v>
      </c>
      <c r="P202" s="40">
        <v>0</v>
      </c>
      <c r="Q202" s="40">
        <v>0</v>
      </c>
      <c r="R202" s="40">
        <v>0</v>
      </c>
      <c r="S202" s="40">
        <v>0</v>
      </c>
      <c r="T202" s="40">
        <v>0</v>
      </c>
      <c r="U202" s="40">
        <v>0</v>
      </c>
      <c r="V202" s="40">
        <v>0</v>
      </c>
      <c r="W202" s="40">
        <v>3</v>
      </c>
      <c r="X202">
        <v>0</v>
      </c>
      <c r="Y202" s="40">
        <v>0</v>
      </c>
      <c r="Z202">
        <v>0</v>
      </c>
      <c r="AA202">
        <v>0</v>
      </c>
      <c r="AB202">
        <v>0</v>
      </c>
      <c r="AC202">
        <v>0</v>
      </c>
      <c r="AD202">
        <v>0</v>
      </c>
    </row>
    <row r="203" spans="1:30" ht="12.6" x14ac:dyDescent="0.2">
      <c r="A203">
        <v>19</v>
      </c>
      <c r="B203" s="3" t="s">
        <v>591</v>
      </c>
      <c r="C203" s="41" t="s">
        <v>1635</v>
      </c>
      <c r="D203" s="202">
        <v>4</v>
      </c>
      <c r="E203" s="41" t="s">
        <v>3908</v>
      </c>
      <c r="F203" s="40">
        <v>0</v>
      </c>
      <c r="G203" s="40">
        <v>0</v>
      </c>
      <c r="H203" s="40">
        <v>0</v>
      </c>
      <c r="I203" s="40">
        <v>0</v>
      </c>
      <c r="J203" s="40">
        <v>0</v>
      </c>
      <c r="K203" s="40">
        <v>0</v>
      </c>
      <c r="L203" s="40">
        <v>0</v>
      </c>
      <c r="M203" s="40">
        <v>0</v>
      </c>
      <c r="N203" s="40">
        <v>0</v>
      </c>
      <c r="O203" s="40">
        <v>0</v>
      </c>
      <c r="P203" s="40">
        <v>0</v>
      </c>
      <c r="Q203" s="40">
        <v>0</v>
      </c>
      <c r="R203" s="40">
        <v>0</v>
      </c>
      <c r="S203" s="40">
        <v>0</v>
      </c>
      <c r="T203" s="40">
        <v>0</v>
      </c>
      <c r="U203" s="40">
        <v>0</v>
      </c>
      <c r="V203" s="40">
        <v>0</v>
      </c>
      <c r="W203" s="40">
        <v>3</v>
      </c>
      <c r="X203">
        <v>0</v>
      </c>
      <c r="Y203" s="40">
        <v>0</v>
      </c>
      <c r="Z203">
        <v>0</v>
      </c>
      <c r="AA203">
        <v>0</v>
      </c>
      <c r="AB203">
        <v>0</v>
      </c>
      <c r="AC203">
        <v>0</v>
      </c>
      <c r="AD203">
        <v>0</v>
      </c>
    </row>
    <row r="204" spans="1:30" ht="12.6" x14ac:dyDescent="0.2">
      <c r="A204">
        <v>19</v>
      </c>
      <c r="B204" s="3" t="s">
        <v>591</v>
      </c>
      <c r="C204" s="41" t="s">
        <v>1636</v>
      </c>
      <c r="D204" s="202">
        <v>5</v>
      </c>
      <c r="E204" s="41" t="s">
        <v>3905</v>
      </c>
      <c r="F204" s="40">
        <v>0</v>
      </c>
      <c r="G204" s="40">
        <v>0</v>
      </c>
      <c r="H204" s="40">
        <v>0</v>
      </c>
      <c r="I204" s="40">
        <v>0</v>
      </c>
      <c r="J204" s="40">
        <v>0</v>
      </c>
      <c r="K204" s="40">
        <v>0</v>
      </c>
      <c r="L204" s="40">
        <v>0</v>
      </c>
      <c r="M204" s="40">
        <v>0</v>
      </c>
      <c r="N204" s="40">
        <v>0</v>
      </c>
      <c r="O204" s="40">
        <v>0</v>
      </c>
      <c r="P204" s="40">
        <v>0</v>
      </c>
      <c r="Q204" s="40">
        <v>0</v>
      </c>
      <c r="R204" s="40">
        <v>0</v>
      </c>
      <c r="S204" s="40">
        <v>0</v>
      </c>
      <c r="T204" s="40">
        <v>0</v>
      </c>
      <c r="U204" s="40">
        <v>0</v>
      </c>
      <c r="V204" s="40">
        <v>0</v>
      </c>
      <c r="W204" s="40">
        <v>0</v>
      </c>
      <c r="X204">
        <v>0</v>
      </c>
      <c r="Y204" s="40">
        <v>0</v>
      </c>
      <c r="Z204">
        <v>0</v>
      </c>
      <c r="AA204">
        <v>0</v>
      </c>
      <c r="AB204">
        <v>0</v>
      </c>
      <c r="AC204">
        <v>0</v>
      </c>
      <c r="AD204">
        <v>0</v>
      </c>
    </row>
    <row r="205" spans="1:30" ht="12.6" x14ac:dyDescent="0.2">
      <c r="A205">
        <v>19</v>
      </c>
      <c r="B205" s="3" t="s">
        <v>591</v>
      </c>
      <c r="C205" s="41" t="s">
        <v>1637</v>
      </c>
      <c r="D205" s="202">
        <v>6</v>
      </c>
      <c r="E205" s="41" t="s">
        <v>3915</v>
      </c>
      <c r="F205" s="40">
        <v>0</v>
      </c>
      <c r="G205" s="40">
        <v>0</v>
      </c>
      <c r="H205" s="40">
        <v>0</v>
      </c>
      <c r="I205" s="40">
        <v>0</v>
      </c>
      <c r="J205" s="40">
        <v>0</v>
      </c>
      <c r="K205" s="40">
        <v>0</v>
      </c>
      <c r="L205" s="40">
        <v>0</v>
      </c>
      <c r="M205" s="40">
        <v>0</v>
      </c>
      <c r="N205" s="40">
        <v>0</v>
      </c>
      <c r="O205" s="40">
        <v>0</v>
      </c>
      <c r="P205" s="40">
        <v>0</v>
      </c>
      <c r="Q205" s="40">
        <v>0</v>
      </c>
      <c r="R205" s="40">
        <v>0</v>
      </c>
      <c r="S205" s="40">
        <v>0</v>
      </c>
      <c r="T205" s="40">
        <v>0</v>
      </c>
      <c r="U205" s="40">
        <v>0</v>
      </c>
      <c r="V205" s="40">
        <v>0</v>
      </c>
      <c r="W205" s="40">
        <v>0</v>
      </c>
      <c r="X205">
        <v>0</v>
      </c>
      <c r="Y205" s="40">
        <v>0</v>
      </c>
      <c r="Z205">
        <v>0</v>
      </c>
      <c r="AA205">
        <v>0</v>
      </c>
      <c r="AB205">
        <v>0</v>
      </c>
      <c r="AC205">
        <v>0</v>
      </c>
      <c r="AD205">
        <v>0</v>
      </c>
    </row>
    <row r="206" spans="1:30" ht="12.6" x14ac:dyDescent="0.2">
      <c r="A206">
        <v>19</v>
      </c>
      <c r="B206" s="3" t="s">
        <v>591</v>
      </c>
      <c r="C206" s="38" t="s">
        <v>1638</v>
      </c>
      <c r="D206" s="202">
        <v>7</v>
      </c>
      <c r="E206" s="41" t="s">
        <v>3912</v>
      </c>
      <c r="F206" s="40">
        <v>0</v>
      </c>
      <c r="G206" s="40">
        <v>0</v>
      </c>
      <c r="H206" s="40">
        <v>0</v>
      </c>
      <c r="I206" s="40">
        <v>0</v>
      </c>
      <c r="J206" s="40">
        <v>0</v>
      </c>
      <c r="K206" s="40">
        <v>0</v>
      </c>
      <c r="L206" s="40">
        <v>0</v>
      </c>
      <c r="M206" s="40">
        <v>0</v>
      </c>
      <c r="N206" s="40">
        <v>0</v>
      </c>
      <c r="O206" s="40">
        <v>0</v>
      </c>
      <c r="P206" s="40">
        <v>0</v>
      </c>
      <c r="Q206" s="40">
        <v>0</v>
      </c>
      <c r="R206" s="40">
        <v>0</v>
      </c>
      <c r="S206" s="40">
        <v>0</v>
      </c>
      <c r="T206" s="40">
        <v>0</v>
      </c>
      <c r="U206" s="40">
        <v>0</v>
      </c>
      <c r="V206" s="40">
        <v>0</v>
      </c>
      <c r="W206" s="40">
        <v>0</v>
      </c>
      <c r="X206">
        <v>0</v>
      </c>
      <c r="Y206" s="40">
        <v>0</v>
      </c>
      <c r="Z206">
        <v>0</v>
      </c>
      <c r="AA206">
        <v>0</v>
      </c>
      <c r="AB206">
        <v>0</v>
      </c>
      <c r="AC206">
        <v>0</v>
      </c>
      <c r="AD206">
        <v>0</v>
      </c>
    </row>
    <row r="207" spans="1:30" ht="12.6" x14ac:dyDescent="0.2">
      <c r="A207">
        <v>19</v>
      </c>
      <c r="B207" s="3" t="s">
        <v>591</v>
      </c>
      <c r="C207" s="38" t="s">
        <v>1640</v>
      </c>
      <c r="D207" s="202">
        <v>8</v>
      </c>
      <c r="E207" s="41" t="s">
        <v>3907</v>
      </c>
      <c r="F207" s="40">
        <v>0</v>
      </c>
      <c r="G207" s="40">
        <v>0</v>
      </c>
      <c r="H207" s="40">
        <v>0</v>
      </c>
      <c r="I207" s="40">
        <v>0</v>
      </c>
      <c r="J207" s="40">
        <v>0</v>
      </c>
      <c r="K207" s="40">
        <v>0</v>
      </c>
      <c r="L207" s="40">
        <v>0</v>
      </c>
      <c r="M207" s="40">
        <v>0</v>
      </c>
      <c r="N207" s="40">
        <v>0</v>
      </c>
      <c r="O207" s="40">
        <v>0</v>
      </c>
      <c r="P207" s="40">
        <v>0</v>
      </c>
      <c r="Q207" s="40">
        <v>0</v>
      </c>
      <c r="R207" s="40">
        <v>0</v>
      </c>
      <c r="S207" s="40">
        <v>0</v>
      </c>
      <c r="T207" s="40">
        <v>0</v>
      </c>
      <c r="U207" s="40">
        <v>0</v>
      </c>
      <c r="V207" s="40">
        <v>0</v>
      </c>
      <c r="W207" s="40">
        <v>0</v>
      </c>
      <c r="X207">
        <v>0</v>
      </c>
      <c r="Y207" s="40">
        <v>0</v>
      </c>
      <c r="Z207">
        <v>0</v>
      </c>
      <c r="AA207">
        <v>0</v>
      </c>
      <c r="AB207">
        <v>0</v>
      </c>
      <c r="AC207">
        <v>0</v>
      </c>
      <c r="AD207">
        <v>0</v>
      </c>
    </row>
    <row r="208" spans="1:30" ht="12.6" x14ac:dyDescent="0.2">
      <c r="A208">
        <v>19</v>
      </c>
      <c r="B208" s="3" t="s">
        <v>591</v>
      </c>
      <c r="C208" s="41" t="s">
        <v>1639</v>
      </c>
      <c r="D208" s="202">
        <v>9</v>
      </c>
      <c r="E208" s="41" t="s">
        <v>3910</v>
      </c>
      <c r="F208" s="40">
        <v>16</v>
      </c>
      <c r="G208" s="40">
        <v>16</v>
      </c>
      <c r="H208" s="40">
        <v>14</v>
      </c>
      <c r="I208" s="40">
        <v>14</v>
      </c>
      <c r="J208" s="40">
        <v>15</v>
      </c>
      <c r="K208" s="40">
        <v>15</v>
      </c>
      <c r="L208" s="40">
        <v>16</v>
      </c>
      <c r="M208" s="40">
        <v>14</v>
      </c>
      <c r="N208" s="40">
        <v>15</v>
      </c>
      <c r="O208" s="40">
        <v>17</v>
      </c>
      <c r="P208" s="40">
        <v>19</v>
      </c>
      <c r="Q208" s="40">
        <v>46</v>
      </c>
      <c r="R208" s="40">
        <v>49</v>
      </c>
      <c r="S208" s="40">
        <v>33</v>
      </c>
      <c r="T208" s="40">
        <v>23</v>
      </c>
      <c r="U208" s="40">
        <v>51</v>
      </c>
      <c r="V208" s="40">
        <v>51</v>
      </c>
      <c r="W208" s="40">
        <v>52</v>
      </c>
      <c r="X208">
        <v>49</v>
      </c>
      <c r="Y208" s="40">
        <v>50</v>
      </c>
      <c r="Z208">
        <v>50</v>
      </c>
      <c r="AA208">
        <v>50</v>
      </c>
      <c r="AB208">
        <v>52</v>
      </c>
      <c r="AC208">
        <v>50</v>
      </c>
      <c r="AD208">
        <v>49</v>
      </c>
    </row>
    <row r="209" spans="1:30" ht="12.6" x14ac:dyDescent="0.2">
      <c r="A209">
        <v>19</v>
      </c>
      <c r="B209" s="3" t="s">
        <v>591</v>
      </c>
      <c r="C209" s="41" t="s">
        <v>523</v>
      </c>
      <c r="D209" s="202">
        <v>10</v>
      </c>
      <c r="E209" s="41" t="s">
        <v>3913</v>
      </c>
      <c r="F209" s="40">
        <v>0</v>
      </c>
      <c r="G209" s="40">
        <v>0</v>
      </c>
      <c r="H209" s="40">
        <v>0</v>
      </c>
      <c r="I209" s="40">
        <v>0</v>
      </c>
      <c r="J209" s="40">
        <v>0</v>
      </c>
      <c r="K209" s="40">
        <v>0</v>
      </c>
      <c r="L209" s="40">
        <v>0</v>
      </c>
      <c r="M209" s="40">
        <v>0</v>
      </c>
      <c r="N209" s="40">
        <v>0</v>
      </c>
      <c r="O209" s="40">
        <v>0</v>
      </c>
      <c r="P209" s="40">
        <v>0</v>
      </c>
      <c r="Q209" s="40">
        <v>0</v>
      </c>
      <c r="R209" s="40">
        <v>0</v>
      </c>
      <c r="S209" s="40">
        <v>0</v>
      </c>
      <c r="T209" s="40">
        <v>0</v>
      </c>
      <c r="U209" s="40">
        <v>0</v>
      </c>
      <c r="V209" s="40">
        <v>0</v>
      </c>
      <c r="W209" s="40">
        <v>0</v>
      </c>
      <c r="X209">
        <v>0</v>
      </c>
      <c r="Y209" s="40">
        <v>0</v>
      </c>
      <c r="Z209">
        <v>0</v>
      </c>
      <c r="AA209">
        <v>0</v>
      </c>
      <c r="AB209">
        <v>0</v>
      </c>
      <c r="AC209">
        <v>0</v>
      </c>
      <c r="AD209">
        <v>0</v>
      </c>
    </row>
    <row r="210" spans="1:30" ht="12.6" x14ac:dyDescent="0.2">
      <c r="A210">
        <v>19</v>
      </c>
      <c r="B210" s="3" t="s">
        <v>591</v>
      </c>
      <c r="C210" s="41" t="s">
        <v>1963</v>
      </c>
      <c r="D210" s="202">
        <v>11</v>
      </c>
      <c r="E210" s="41" t="s">
        <v>3911</v>
      </c>
      <c r="F210" s="40">
        <v>0</v>
      </c>
      <c r="G210" s="40">
        <v>0</v>
      </c>
      <c r="H210" s="40">
        <v>0</v>
      </c>
      <c r="I210" s="40">
        <v>0</v>
      </c>
      <c r="J210" s="40">
        <v>0</v>
      </c>
      <c r="K210" s="40">
        <v>0</v>
      </c>
      <c r="L210" s="40">
        <v>0</v>
      </c>
      <c r="M210" s="40">
        <v>0</v>
      </c>
      <c r="N210" s="40">
        <v>0</v>
      </c>
      <c r="O210" s="40">
        <v>0</v>
      </c>
      <c r="P210" s="40">
        <v>0</v>
      </c>
      <c r="Q210" s="40">
        <v>0</v>
      </c>
      <c r="R210" s="40">
        <v>0</v>
      </c>
      <c r="S210" s="40">
        <v>0</v>
      </c>
      <c r="T210" s="40">
        <v>0</v>
      </c>
      <c r="U210" s="40">
        <v>0</v>
      </c>
      <c r="V210" s="40">
        <v>0</v>
      </c>
      <c r="W210" s="40">
        <v>0</v>
      </c>
      <c r="X210">
        <v>0</v>
      </c>
      <c r="Y210" s="40">
        <v>0</v>
      </c>
      <c r="Z210">
        <v>0</v>
      </c>
      <c r="AA210">
        <v>0</v>
      </c>
      <c r="AB210">
        <v>17</v>
      </c>
      <c r="AC210">
        <v>17</v>
      </c>
      <c r="AD210">
        <v>3</v>
      </c>
    </row>
    <row r="211" spans="1:30" x14ac:dyDescent="0.2">
      <c r="A211">
        <v>20</v>
      </c>
      <c r="B211">
        <v>7</v>
      </c>
      <c r="C211" s="41" t="s">
        <v>510</v>
      </c>
      <c r="D211" s="202">
        <v>1</v>
      </c>
      <c r="E211" s="41" t="s">
        <v>3697</v>
      </c>
      <c r="F211" s="40">
        <v>8</v>
      </c>
      <c r="G211" s="40">
        <v>8</v>
      </c>
      <c r="H211" s="40">
        <v>6</v>
      </c>
      <c r="I211" s="40">
        <v>6</v>
      </c>
      <c r="J211" s="40">
        <v>6</v>
      </c>
      <c r="K211" s="40">
        <v>6</v>
      </c>
      <c r="L211" s="40">
        <v>6</v>
      </c>
      <c r="M211" s="40">
        <v>6</v>
      </c>
      <c r="N211" s="40">
        <v>5</v>
      </c>
      <c r="O211" s="40">
        <v>8</v>
      </c>
      <c r="P211" s="40">
        <v>9</v>
      </c>
      <c r="Q211" s="40">
        <v>10</v>
      </c>
      <c r="R211" s="40">
        <v>14</v>
      </c>
      <c r="S211" s="40">
        <v>14</v>
      </c>
      <c r="T211" s="40">
        <v>12</v>
      </c>
      <c r="U211" s="40">
        <v>13</v>
      </c>
      <c r="V211" s="40">
        <v>13</v>
      </c>
      <c r="W211" s="40">
        <v>12</v>
      </c>
      <c r="X211">
        <v>11</v>
      </c>
      <c r="Y211" s="40">
        <v>13</v>
      </c>
      <c r="Z211">
        <v>13</v>
      </c>
      <c r="AA211">
        <v>13</v>
      </c>
      <c r="AB211">
        <v>12</v>
      </c>
      <c r="AC211">
        <v>13</v>
      </c>
      <c r="AD211">
        <v>12</v>
      </c>
    </row>
    <row r="212" spans="1:30" x14ac:dyDescent="0.2">
      <c r="A212">
        <v>20</v>
      </c>
      <c r="B212">
        <v>7</v>
      </c>
      <c r="C212" s="41" t="s">
        <v>542</v>
      </c>
      <c r="D212" s="202">
        <v>2</v>
      </c>
      <c r="E212" s="41" t="s">
        <v>3705</v>
      </c>
      <c r="F212" s="40">
        <v>0</v>
      </c>
      <c r="G212" s="40">
        <v>0</v>
      </c>
      <c r="H212" s="40">
        <v>0</v>
      </c>
      <c r="I212" s="40">
        <v>0</v>
      </c>
      <c r="J212" s="40">
        <v>0</v>
      </c>
      <c r="K212" s="40">
        <v>0</v>
      </c>
      <c r="L212" s="40">
        <v>0</v>
      </c>
      <c r="M212" s="40">
        <v>0</v>
      </c>
      <c r="N212" s="40">
        <v>0</v>
      </c>
      <c r="O212" s="40">
        <v>0</v>
      </c>
      <c r="P212" s="40">
        <v>0</v>
      </c>
      <c r="Q212" s="40">
        <v>0</v>
      </c>
      <c r="R212" s="40">
        <v>0</v>
      </c>
      <c r="S212" s="40">
        <v>0</v>
      </c>
      <c r="T212" s="40">
        <v>0</v>
      </c>
      <c r="U212" s="40">
        <v>0</v>
      </c>
      <c r="V212" s="40">
        <v>0</v>
      </c>
      <c r="W212" s="40">
        <v>0</v>
      </c>
      <c r="X212">
        <v>0</v>
      </c>
      <c r="Y212" s="40">
        <v>0</v>
      </c>
      <c r="Z212">
        <v>0</v>
      </c>
      <c r="AA212">
        <v>0</v>
      </c>
      <c r="AB212">
        <v>0</v>
      </c>
      <c r="AC212">
        <v>0</v>
      </c>
      <c r="AD212">
        <v>0</v>
      </c>
    </row>
    <row r="213" spans="1:30" ht="12.6" x14ac:dyDescent="0.2">
      <c r="A213">
        <v>20</v>
      </c>
      <c r="B213" s="3">
        <v>7</v>
      </c>
      <c r="C213" s="41" t="s">
        <v>1634</v>
      </c>
      <c r="D213" s="202">
        <v>3</v>
      </c>
      <c r="E213" s="41" t="s">
        <v>3700</v>
      </c>
      <c r="F213" s="40">
        <v>0</v>
      </c>
      <c r="G213" s="40">
        <v>0</v>
      </c>
      <c r="H213" s="40">
        <v>0</v>
      </c>
      <c r="I213" s="40">
        <v>0</v>
      </c>
      <c r="J213" s="40">
        <v>0</v>
      </c>
      <c r="K213" s="40">
        <v>0</v>
      </c>
      <c r="L213" s="40">
        <v>0</v>
      </c>
      <c r="M213" s="40">
        <v>0</v>
      </c>
      <c r="N213" s="40">
        <v>0</v>
      </c>
      <c r="O213" s="40">
        <v>0</v>
      </c>
      <c r="P213" s="40">
        <v>0</v>
      </c>
      <c r="Q213" s="40">
        <v>0</v>
      </c>
      <c r="R213" s="40">
        <v>0</v>
      </c>
      <c r="S213" s="40">
        <v>0</v>
      </c>
      <c r="T213" s="40">
        <v>0</v>
      </c>
      <c r="U213" s="40">
        <v>0</v>
      </c>
      <c r="V213" s="40">
        <v>0</v>
      </c>
      <c r="W213" s="40">
        <v>0</v>
      </c>
      <c r="X213">
        <v>0</v>
      </c>
      <c r="Y213" s="40">
        <v>0</v>
      </c>
      <c r="Z213">
        <v>0</v>
      </c>
      <c r="AA213">
        <v>0</v>
      </c>
      <c r="AB213">
        <v>0</v>
      </c>
      <c r="AC213">
        <v>0</v>
      </c>
      <c r="AD213">
        <v>0</v>
      </c>
    </row>
    <row r="214" spans="1:30" x14ac:dyDescent="0.2">
      <c r="A214">
        <v>20</v>
      </c>
      <c r="B214">
        <v>7</v>
      </c>
      <c r="C214" s="41" t="s">
        <v>1635</v>
      </c>
      <c r="D214" s="202">
        <v>4</v>
      </c>
      <c r="E214" s="41" t="s">
        <v>3699</v>
      </c>
      <c r="F214" s="40">
        <v>0</v>
      </c>
      <c r="G214" s="40">
        <v>0</v>
      </c>
      <c r="H214" s="40">
        <v>0</v>
      </c>
      <c r="I214" s="40">
        <v>0</v>
      </c>
      <c r="J214" s="40">
        <v>0</v>
      </c>
      <c r="K214" s="40">
        <v>0</v>
      </c>
      <c r="L214" s="40">
        <v>0</v>
      </c>
      <c r="M214" s="40">
        <v>0</v>
      </c>
      <c r="N214" s="40">
        <v>0</v>
      </c>
      <c r="O214" s="40">
        <v>0</v>
      </c>
      <c r="P214" s="40">
        <v>0</v>
      </c>
      <c r="Q214" s="40">
        <v>0</v>
      </c>
      <c r="R214" s="40">
        <v>0</v>
      </c>
      <c r="S214" s="40">
        <v>0</v>
      </c>
      <c r="T214" s="40">
        <v>0</v>
      </c>
      <c r="U214" s="40">
        <v>0</v>
      </c>
      <c r="V214" s="40">
        <v>0</v>
      </c>
      <c r="W214" s="40">
        <v>0</v>
      </c>
      <c r="X214">
        <v>0</v>
      </c>
      <c r="Y214" s="40">
        <v>0</v>
      </c>
      <c r="Z214">
        <v>0</v>
      </c>
      <c r="AA214">
        <v>0</v>
      </c>
      <c r="AB214">
        <v>0</v>
      </c>
      <c r="AC214">
        <v>0</v>
      </c>
      <c r="AD214">
        <v>0</v>
      </c>
    </row>
    <row r="215" spans="1:30" ht="12.6" x14ac:dyDescent="0.2">
      <c r="A215">
        <v>20</v>
      </c>
      <c r="B215" s="3">
        <v>7</v>
      </c>
      <c r="C215" s="41" t="s">
        <v>1636</v>
      </c>
      <c r="D215" s="202">
        <v>5</v>
      </c>
      <c r="E215" s="41" t="s">
        <v>3696</v>
      </c>
      <c r="F215" s="40">
        <v>0</v>
      </c>
      <c r="G215" s="40">
        <v>0</v>
      </c>
      <c r="H215" s="40">
        <v>0</v>
      </c>
      <c r="I215" s="40">
        <v>0</v>
      </c>
      <c r="J215" s="40">
        <v>0</v>
      </c>
      <c r="K215" s="40">
        <v>0</v>
      </c>
      <c r="L215" s="40">
        <v>0</v>
      </c>
      <c r="M215" s="40">
        <v>0</v>
      </c>
      <c r="N215" s="40">
        <v>0</v>
      </c>
      <c r="O215" s="40">
        <v>0</v>
      </c>
      <c r="P215" s="40">
        <v>0</v>
      </c>
      <c r="Q215" s="40">
        <v>0</v>
      </c>
      <c r="R215" s="40">
        <v>0</v>
      </c>
      <c r="S215" s="40">
        <v>0</v>
      </c>
      <c r="T215" s="40">
        <v>0</v>
      </c>
      <c r="U215" s="40">
        <v>0</v>
      </c>
      <c r="V215" s="40">
        <v>0</v>
      </c>
      <c r="W215" s="40">
        <v>0</v>
      </c>
      <c r="X215">
        <v>0</v>
      </c>
      <c r="Y215" s="40">
        <v>0</v>
      </c>
      <c r="Z215">
        <v>0</v>
      </c>
      <c r="AA215">
        <v>0</v>
      </c>
      <c r="AB215">
        <v>0</v>
      </c>
      <c r="AC215">
        <v>0</v>
      </c>
      <c r="AD215">
        <v>0</v>
      </c>
    </row>
    <row r="216" spans="1:30" x14ac:dyDescent="0.2">
      <c r="A216">
        <v>20</v>
      </c>
      <c r="B216">
        <v>7</v>
      </c>
      <c r="C216" s="41" t="s">
        <v>1637</v>
      </c>
      <c r="D216" s="202">
        <v>6</v>
      </c>
      <c r="E216" s="41" t="s">
        <v>3706</v>
      </c>
      <c r="F216" s="40">
        <v>0</v>
      </c>
      <c r="G216" s="40">
        <v>0</v>
      </c>
      <c r="H216" s="40">
        <v>0</v>
      </c>
      <c r="I216" s="40">
        <v>0</v>
      </c>
      <c r="J216" s="40">
        <v>0</v>
      </c>
      <c r="K216" s="40">
        <v>0</v>
      </c>
      <c r="L216" s="40">
        <v>0</v>
      </c>
      <c r="M216" s="40">
        <v>0</v>
      </c>
      <c r="N216" s="40">
        <v>0</v>
      </c>
      <c r="O216" s="40">
        <v>0</v>
      </c>
      <c r="P216" s="40">
        <v>0</v>
      </c>
      <c r="Q216" s="40">
        <v>0</v>
      </c>
      <c r="R216" s="40">
        <v>0</v>
      </c>
      <c r="S216" s="40">
        <v>0</v>
      </c>
      <c r="T216" s="40">
        <v>0</v>
      </c>
      <c r="U216" s="40">
        <v>0</v>
      </c>
      <c r="V216" s="40">
        <v>0</v>
      </c>
      <c r="W216" s="40">
        <v>0</v>
      </c>
      <c r="X216">
        <v>0</v>
      </c>
      <c r="Y216" s="40">
        <v>0</v>
      </c>
      <c r="Z216">
        <v>0</v>
      </c>
      <c r="AA216">
        <v>0</v>
      </c>
      <c r="AB216">
        <v>0</v>
      </c>
      <c r="AC216">
        <v>0</v>
      </c>
      <c r="AD216">
        <v>0</v>
      </c>
    </row>
    <row r="217" spans="1:30" x14ac:dyDescent="0.2">
      <c r="A217">
        <v>20</v>
      </c>
      <c r="B217">
        <v>7</v>
      </c>
      <c r="C217" s="38" t="s">
        <v>1638</v>
      </c>
      <c r="D217" s="202">
        <v>7</v>
      </c>
      <c r="E217" s="41" t="s">
        <v>3703</v>
      </c>
      <c r="F217" s="40">
        <v>0</v>
      </c>
      <c r="G217" s="40">
        <v>0</v>
      </c>
      <c r="H217" s="40">
        <v>0</v>
      </c>
      <c r="I217" s="40">
        <v>0</v>
      </c>
      <c r="J217" s="40">
        <v>0</v>
      </c>
      <c r="K217" s="40">
        <v>0</v>
      </c>
      <c r="L217" s="40">
        <v>0</v>
      </c>
      <c r="M217" s="40">
        <v>0</v>
      </c>
      <c r="N217" s="40">
        <v>0</v>
      </c>
      <c r="O217" s="40">
        <v>0</v>
      </c>
      <c r="P217" s="40">
        <v>0</v>
      </c>
      <c r="Q217" s="40">
        <v>0</v>
      </c>
      <c r="R217" s="40">
        <v>0</v>
      </c>
      <c r="S217" s="40">
        <v>0</v>
      </c>
      <c r="T217" s="40">
        <v>0</v>
      </c>
      <c r="U217" s="40">
        <v>0</v>
      </c>
      <c r="V217" s="40">
        <v>0</v>
      </c>
      <c r="W217" s="40">
        <v>0</v>
      </c>
      <c r="X217">
        <v>0</v>
      </c>
      <c r="Y217" s="40">
        <v>0</v>
      </c>
      <c r="Z217">
        <v>0</v>
      </c>
      <c r="AA217">
        <v>0</v>
      </c>
      <c r="AB217">
        <v>0</v>
      </c>
      <c r="AC217">
        <v>0</v>
      </c>
      <c r="AD217">
        <v>0</v>
      </c>
    </row>
    <row r="218" spans="1:30" ht="12.6" x14ac:dyDescent="0.2">
      <c r="A218">
        <v>20</v>
      </c>
      <c r="B218" s="3">
        <v>7</v>
      </c>
      <c r="C218" s="38" t="s">
        <v>1640</v>
      </c>
      <c r="D218" s="202">
        <v>8</v>
      </c>
      <c r="E218" s="41" t="s">
        <v>3698</v>
      </c>
      <c r="F218" s="40">
        <v>0</v>
      </c>
      <c r="G218" s="40">
        <v>0</v>
      </c>
      <c r="H218" s="40">
        <v>0</v>
      </c>
      <c r="I218" s="40">
        <v>0</v>
      </c>
      <c r="J218" s="40">
        <v>0</v>
      </c>
      <c r="K218" s="40">
        <v>0</v>
      </c>
      <c r="L218" s="40">
        <v>0</v>
      </c>
      <c r="M218" s="40">
        <v>0</v>
      </c>
      <c r="N218" s="40">
        <v>0</v>
      </c>
      <c r="O218" s="40">
        <v>0</v>
      </c>
      <c r="P218" s="40">
        <v>0</v>
      </c>
      <c r="Q218" s="40">
        <v>0</v>
      </c>
      <c r="R218" s="40">
        <v>0</v>
      </c>
      <c r="S218" s="40">
        <v>0</v>
      </c>
      <c r="T218" s="40">
        <v>0</v>
      </c>
      <c r="U218" s="40">
        <v>0</v>
      </c>
      <c r="V218" s="40">
        <v>0</v>
      </c>
      <c r="W218" s="40">
        <v>0</v>
      </c>
      <c r="X218">
        <v>0</v>
      </c>
      <c r="Y218" s="40">
        <v>0</v>
      </c>
      <c r="Z218">
        <v>0</v>
      </c>
      <c r="AA218">
        <v>0</v>
      </c>
      <c r="AB218">
        <v>0</v>
      </c>
      <c r="AC218">
        <v>0</v>
      </c>
      <c r="AD218">
        <v>0</v>
      </c>
    </row>
    <row r="219" spans="1:30" x14ac:dyDescent="0.2">
      <c r="A219">
        <v>20</v>
      </c>
      <c r="B219">
        <v>7</v>
      </c>
      <c r="C219" s="41" t="s">
        <v>1639</v>
      </c>
      <c r="D219" s="202">
        <v>9</v>
      </c>
      <c r="E219" s="41" t="s">
        <v>3701</v>
      </c>
      <c r="F219" s="40">
        <v>8</v>
      </c>
      <c r="G219" s="40">
        <v>8</v>
      </c>
      <c r="H219" s="40">
        <v>6</v>
      </c>
      <c r="I219" s="40">
        <v>6</v>
      </c>
      <c r="J219" s="40">
        <v>6</v>
      </c>
      <c r="K219" s="40">
        <v>6</v>
      </c>
      <c r="L219" s="40">
        <v>6</v>
      </c>
      <c r="M219" s="40">
        <v>6</v>
      </c>
      <c r="N219" s="40">
        <v>5</v>
      </c>
      <c r="O219" s="40">
        <v>8</v>
      </c>
      <c r="P219" s="40">
        <v>9</v>
      </c>
      <c r="Q219" s="40">
        <v>10</v>
      </c>
      <c r="R219" s="40">
        <v>14</v>
      </c>
      <c r="S219" s="40">
        <v>14</v>
      </c>
      <c r="T219" s="40">
        <v>12</v>
      </c>
      <c r="U219" s="40">
        <v>13</v>
      </c>
      <c r="V219" s="40">
        <v>13</v>
      </c>
      <c r="W219" s="40">
        <v>12</v>
      </c>
      <c r="X219">
        <v>11</v>
      </c>
      <c r="Y219" s="40">
        <v>13</v>
      </c>
      <c r="Z219">
        <v>13</v>
      </c>
      <c r="AA219">
        <v>13</v>
      </c>
      <c r="AB219">
        <v>12</v>
      </c>
      <c r="AC219">
        <v>13</v>
      </c>
      <c r="AD219">
        <v>12</v>
      </c>
    </row>
    <row r="220" spans="1:30" ht="12.6" x14ac:dyDescent="0.2">
      <c r="A220">
        <v>20</v>
      </c>
      <c r="B220" s="3">
        <v>7</v>
      </c>
      <c r="C220" s="41" t="s">
        <v>523</v>
      </c>
      <c r="D220" s="202">
        <v>10</v>
      </c>
      <c r="E220" s="41" t="s">
        <v>3704</v>
      </c>
      <c r="F220" s="40">
        <v>0</v>
      </c>
      <c r="G220" s="40">
        <v>0</v>
      </c>
      <c r="H220" s="40">
        <v>0</v>
      </c>
      <c r="I220" s="40">
        <v>0</v>
      </c>
      <c r="J220" s="40">
        <v>0</v>
      </c>
      <c r="K220" s="40">
        <v>0</v>
      </c>
      <c r="L220" s="40">
        <v>0</v>
      </c>
      <c r="M220" s="40">
        <v>0</v>
      </c>
      <c r="N220" s="40">
        <v>0</v>
      </c>
      <c r="O220" s="40">
        <v>0</v>
      </c>
      <c r="P220" s="40">
        <v>0</v>
      </c>
      <c r="Q220" s="40">
        <v>0</v>
      </c>
      <c r="R220" s="40">
        <v>0</v>
      </c>
      <c r="S220" s="40">
        <v>0</v>
      </c>
      <c r="T220" s="40">
        <v>0</v>
      </c>
      <c r="U220" s="40">
        <v>0</v>
      </c>
      <c r="V220" s="40">
        <v>0</v>
      </c>
      <c r="W220" s="40">
        <v>0</v>
      </c>
      <c r="X220">
        <v>0</v>
      </c>
      <c r="Y220" s="40">
        <v>0</v>
      </c>
      <c r="Z220">
        <v>0</v>
      </c>
      <c r="AA220">
        <v>0</v>
      </c>
      <c r="AB220">
        <v>0</v>
      </c>
      <c r="AC220">
        <v>0</v>
      </c>
      <c r="AD220">
        <v>0</v>
      </c>
    </row>
    <row r="221" spans="1:30" ht="12.6" x14ac:dyDescent="0.2">
      <c r="A221">
        <v>20</v>
      </c>
      <c r="B221" s="3">
        <v>7</v>
      </c>
      <c r="C221" s="41" t="s">
        <v>1963</v>
      </c>
      <c r="D221" s="202">
        <v>11</v>
      </c>
      <c r="E221" s="41" t="s">
        <v>3702</v>
      </c>
      <c r="F221" s="40">
        <v>0</v>
      </c>
      <c r="G221" s="40">
        <v>0</v>
      </c>
      <c r="H221" s="40">
        <v>0</v>
      </c>
      <c r="I221" s="40">
        <v>0</v>
      </c>
      <c r="J221" s="40">
        <v>0</v>
      </c>
      <c r="K221" s="40">
        <v>0</v>
      </c>
      <c r="L221" s="40">
        <v>0</v>
      </c>
      <c r="M221" s="40">
        <v>0</v>
      </c>
      <c r="N221" s="40">
        <v>0</v>
      </c>
      <c r="O221" s="40">
        <v>0</v>
      </c>
      <c r="P221" s="40">
        <v>0</v>
      </c>
      <c r="Q221" s="40">
        <v>0</v>
      </c>
      <c r="R221" s="40">
        <v>0</v>
      </c>
      <c r="S221" s="40">
        <v>0</v>
      </c>
      <c r="T221" s="40">
        <v>0</v>
      </c>
      <c r="U221" s="40">
        <v>0</v>
      </c>
      <c r="V221" s="40">
        <v>0</v>
      </c>
      <c r="W221" s="40">
        <v>0</v>
      </c>
      <c r="X221">
        <v>0</v>
      </c>
      <c r="Y221" s="40">
        <v>0</v>
      </c>
      <c r="Z221">
        <v>0</v>
      </c>
      <c r="AA221">
        <v>0</v>
      </c>
      <c r="AB221">
        <v>0</v>
      </c>
      <c r="AC221">
        <v>0</v>
      </c>
      <c r="AD221">
        <v>0</v>
      </c>
    </row>
    <row r="222" spans="1:30" x14ac:dyDescent="0.2">
      <c r="A222">
        <v>21</v>
      </c>
      <c r="B222" s="6">
        <v>2</v>
      </c>
      <c r="C222" s="41" t="s">
        <v>510</v>
      </c>
      <c r="D222" s="202">
        <v>1</v>
      </c>
      <c r="E222" s="41" t="s">
        <v>3676</v>
      </c>
      <c r="F222" s="40">
        <v>7</v>
      </c>
      <c r="G222" s="40">
        <v>7</v>
      </c>
      <c r="H222" s="40">
        <v>7</v>
      </c>
      <c r="I222" s="40">
        <v>7</v>
      </c>
      <c r="J222" s="40">
        <v>8</v>
      </c>
      <c r="K222" s="40">
        <v>8</v>
      </c>
      <c r="L222" s="40">
        <v>9</v>
      </c>
      <c r="M222" s="40">
        <v>7</v>
      </c>
      <c r="N222" s="40">
        <v>9</v>
      </c>
      <c r="O222" s="40">
        <v>8</v>
      </c>
      <c r="P222" s="40">
        <v>9</v>
      </c>
      <c r="Q222" s="40">
        <v>36</v>
      </c>
      <c r="R222" s="40">
        <v>35</v>
      </c>
      <c r="S222" s="40">
        <v>18</v>
      </c>
      <c r="T222" s="40">
        <v>10</v>
      </c>
      <c r="U222" s="40">
        <v>39</v>
      </c>
      <c r="V222" s="40">
        <v>39</v>
      </c>
      <c r="W222" s="40">
        <v>40</v>
      </c>
      <c r="X222">
        <v>38</v>
      </c>
      <c r="Y222" s="40">
        <v>38</v>
      </c>
      <c r="Z222">
        <v>38</v>
      </c>
      <c r="AA222">
        <v>38</v>
      </c>
      <c r="AB222">
        <v>37</v>
      </c>
      <c r="AC222">
        <v>35</v>
      </c>
      <c r="AD222">
        <v>36</v>
      </c>
    </row>
    <row r="223" spans="1:30" x14ac:dyDescent="0.2">
      <c r="A223">
        <v>21</v>
      </c>
      <c r="B223" s="6">
        <v>2</v>
      </c>
      <c r="C223" s="41" t="s">
        <v>542</v>
      </c>
      <c r="D223" s="202">
        <v>2</v>
      </c>
      <c r="E223" s="41" t="s">
        <v>3684</v>
      </c>
      <c r="F223" s="40">
        <v>0</v>
      </c>
      <c r="G223" s="40">
        <v>0</v>
      </c>
      <c r="H223" s="40">
        <v>0</v>
      </c>
      <c r="I223" s="40">
        <v>0</v>
      </c>
      <c r="J223" s="40">
        <v>0</v>
      </c>
      <c r="K223" s="40">
        <v>0</v>
      </c>
      <c r="L223" s="40">
        <v>0</v>
      </c>
      <c r="M223" s="40">
        <v>0</v>
      </c>
      <c r="N223" s="40">
        <v>0</v>
      </c>
      <c r="O223" s="40">
        <v>0</v>
      </c>
      <c r="P223" s="40">
        <v>0</v>
      </c>
      <c r="Q223" s="40">
        <v>0</v>
      </c>
      <c r="R223" s="40">
        <v>0</v>
      </c>
      <c r="S223" s="40">
        <v>0</v>
      </c>
      <c r="T223" s="40">
        <v>0</v>
      </c>
      <c r="U223" s="40">
        <v>0</v>
      </c>
      <c r="V223" s="40">
        <v>0</v>
      </c>
      <c r="W223" s="40">
        <v>0</v>
      </c>
      <c r="X223">
        <v>0</v>
      </c>
      <c r="Y223" s="40">
        <v>0</v>
      </c>
      <c r="Z223">
        <v>0</v>
      </c>
      <c r="AA223">
        <v>0</v>
      </c>
      <c r="AB223">
        <v>0</v>
      </c>
      <c r="AC223">
        <v>0</v>
      </c>
      <c r="AD223">
        <v>0</v>
      </c>
    </row>
    <row r="224" spans="1:30" x14ac:dyDescent="0.2">
      <c r="A224">
        <v>21</v>
      </c>
      <c r="B224" s="6">
        <v>2</v>
      </c>
      <c r="C224" s="41" t="s">
        <v>1634</v>
      </c>
      <c r="D224" s="202">
        <v>3</v>
      </c>
      <c r="E224" s="41" t="s">
        <v>3679</v>
      </c>
      <c r="F224" s="40">
        <v>0</v>
      </c>
      <c r="G224" s="40">
        <v>0</v>
      </c>
      <c r="H224" s="40">
        <v>0</v>
      </c>
      <c r="I224" s="40">
        <v>0</v>
      </c>
      <c r="J224" s="40">
        <v>0</v>
      </c>
      <c r="K224" s="40">
        <v>0</v>
      </c>
      <c r="L224" s="40">
        <v>0</v>
      </c>
      <c r="M224" s="40">
        <v>0</v>
      </c>
      <c r="N224" s="40">
        <v>0</v>
      </c>
      <c r="O224" s="40">
        <v>0</v>
      </c>
      <c r="P224" s="40">
        <v>0</v>
      </c>
      <c r="Q224" s="40">
        <v>0</v>
      </c>
      <c r="R224" s="40">
        <v>0</v>
      </c>
      <c r="S224" s="40">
        <v>0</v>
      </c>
      <c r="T224" s="40">
        <v>0</v>
      </c>
      <c r="U224" s="40">
        <v>0</v>
      </c>
      <c r="V224" s="40">
        <v>0</v>
      </c>
      <c r="W224" s="40">
        <v>0</v>
      </c>
      <c r="X224">
        <v>0</v>
      </c>
      <c r="Y224" s="40">
        <v>0</v>
      </c>
      <c r="Z224">
        <v>0</v>
      </c>
      <c r="AA224">
        <v>0</v>
      </c>
      <c r="AB224">
        <v>0</v>
      </c>
      <c r="AC224">
        <v>0</v>
      </c>
      <c r="AD224">
        <v>0</v>
      </c>
    </row>
    <row r="225" spans="1:30" x14ac:dyDescent="0.2">
      <c r="A225">
        <v>21</v>
      </c>
      <c r="B225" s="6">
        <v>2</v>
      </c>
      <c r="C225" s="41" t="s">
        <v>1635</v>
      </c>
      <c r="D225" s="202">
        <v>4</v>
      </c>
      <c r="E225" s="41" t="s">
        <v>3678</v>
      </c>
      <c r="F225" s="40">
        <v>0</v>
      </c>
      <c r="G225" s="40">
        <v>0</v>
      </c>
      <c r="H225" s="40">
        <v>0</v>
      </c>
      <c r="I225" s="40">
        <v>0</v>
      </c>
      <c r="J225" s="40">
        <v>0</v>
      </c>
      <c r="K225" s="40">
        <v>0</v>
      </c>
      <c r="L225" s="40">
        <v>0</v>
      </c>
      <c r="M225" s="40">
        <v>0</v>
      </c>
      <c r="N225" s="40">
        <v>0</v>
      </c>
      <c r="O225" s="40">
        <v>0</v>
      </c>
      <c r="P225" s="40">
        <v>0</v>
      </c>
      <c r="Q225" s="40">
        <v>0</v>
      </c>
      <c r="R225" s="40">
        <v>0</v>
      </c>
      <c r="S225" s="40">
        <v>0</v>
      </c>
      <c r="T225" s="40">
        <v>0</v>
      </c>
      <c r="U225" s="40">
        <v>0</v>
      </c>
      <c r="V225" s="40">
        <v>0</v>
      </c>
      <c r="W225" s="40">
        <v>0</v>
      </c>
      <c r="X225">
        <v>0</v>
      </c>
      <c r="Y225" s="40">
        <v>0</v>
      </c>
      <c r="Z225">
        <v>0</v>
      </c>
      <c r="AA225">
        <v>0</v>
      </c>
      <c r="AB225">
        <v>0</v>
      </c>
      <c r="AC225">
        <v>0</v>
      </c>
      <c r="AD225">
        <v>0</v>
      </c>
    </row>
    <row r="226" spans="1:30" x14ac:dyDescent="0.2">
      <c r="A226">
        <v>21</v>
      </c>
      <c r="B226" s="6">
        <v>2</v>
      </c>
      <c r="C226" s="41" t="s">
        <v>1636</v>
      </c>
      <c r="D226" s="202">
        <v>5</v>
      </c>
      <c r="E226" s="41" t="s">
        <v>3675</v>
      </c>
      <c r="F226" s="40">
        <v>0</v>
      </c>
      <c r="G226" s="40">
        <v>0</v>
      </c>
      <c r="H226" s="40">
        <v>0</v>
      </c>
      <c r="I226" s="40">
        <v>0</v>
      </c>
      <c r="J226" s="40">
        <v>0</v>
      </c>
      <c r="K226" s="40">
        <v>0</v>
      </c>
      <c r="L226" s="40">
        <v>0</v>
      </c>
      <c r="M226" s="40">
        <v>0</v>
      </c>
      <c r="N226" s="40">
        <v>0</v>
      </c>
      <c r="O226" s="40">
        <v>0</v>
      </c>
      <c r="P226" s="40">
        <v>0</v>
      </c>
      <c r="Q226" s="40">
        <v>0</v>
      </c>
      <c r="R226" s="40">
        <v>0</v>
      </c>
      <c r="S226" s="40">
        <v>0</v>
      </c>
      <c r="T226" s="40">
        <v>0</v>
      </c>
      <c r="U226" s="40">
        <v>0</v>
      </c>
      <c r="V226" s="40">
        <v>0</v>
      </c>
      <c r="W226" s="40">
        <v>0</v>
      </c>
      <c r="X226">
        <v>0</v>
      </c>
      <c r="Y226" s="40">
        <v>0</v>
      </c>
      <c r="Z226">
        <v>0</v>
      </c>
      <c r="AA226">
        <v>0</v>
      </c>
      <c r="AB226">
        <v>0</v>
      </c>
      <c r="AC226">
        <v>0</v>
      </c>
      <c r="AD226">
        <v>0</v>
      </c>
    </row>
    <row r="227" spans="1:30" x14ac:dyDescent="0.2">
      <c r="A227">
        <v>21</v>
      </c>
      <c r="B227" s="6">
        <v>2</v>
      </c>
      <c r="C227" s="41" t="s">
        <v>1637</v>
      </c>
      <c r="D227" s="202">
        <v>6</v>
      </c>
      <c r="E227" s="41" t="s">
        <v>3685</v>
      </c>
      <c r="F227" s="40">
        <v>0</v>
      </c>
      <c r="G227" s="40">
        <v>0</v>
      </c>
      <c r="H227" s="40">
        <v>0</v>
      </c>
      <c r="I227" s="40">
        <v>0</v>
      </c>
      <c r="J227" s="40">
        <v>0</v>
      </c>
      <c r="K227" s="40">
        <v>0</v>
      </c>
      <c r="L227" s="40">
        <v>0</v>
      </c>
      <c r="M227" s="40">
        <v>0</v>
      </c>
      <c r="N227" s="40">
        <v>0</v>
      </c>
      <c r="O227" s="40">
        <v>0</v>
      </c>
      <c r="P227" s="40">
        <v>0</v>
      </c>
      <c r="Q227" s="40">
        <v>0</v>
      </c>
      <c r="R227" s="40">
        <v>0</v>
      </c>
      <c r="S227" s="40">
        <v>0</v>
      </c>
      <c r="T227" s="40">
        <v>0</v>
      </c>
      <c r="U227" s="40">
        <v>0</v>
      </c>
      <c r="V227" s="40">
        <v>0</v>
      </c>
      <c r="W227" s="40">
        <v>0</v>
      </c>
      <c r="X227">
        <v>0</v>
      </c>
      <c r="Y227" s="40">
        <v>0</v>
      </c>
      <c r="Z227">
        <v>0</v>
      </c>
      <c r="AA227">
        <v>0</v>
      </c>
      <c r="AB227">
        <v>0</v>
      </c>
      <c r="AC227">
        <v>0</v>
      </c>
      <c r="AD227">
        <v>0</v>
      </c>
    </row>
    <row r="228" spans="1:30" x14ac:dyDescent="0.2">
      <c r="A228">
        <v>21</v>
      </c>
      <c r="B228" s="6">
        <v>2</v>
      </c>
      <c r="C228" s="38" t="s">
        <v>1638</v>
      </c>
      <c r="D228" s="202">
        <v>7</v>
      </c>
      <c r="E228" s="41" t="s">
        <v>3682</v>
      </c>
      <c r="F228" s="40">
        <v>0</v>
      </c>
      <c r="G228" s="40">
        <v>0</v>
      </c>
      <c r="H228" s="40">
        <v>0</v>
      </c>
      <c r="I228" s="40">
        <v>0</v>
      </c>
      <c r="J228" s="40">
        <v>0</v>
      </c>
      <c r="K228" s="40">
        <v>0</v>
      </c>
      <c r="L228" s="40">
        <v>0</v>
      </c>
      <c r="M228" s="40">
        <v>0</v>
      </c>
      <c r="N228" s="40">
        <v>0</v>
      </c>
      <c r="O228" s="40">
        <v>0</v>
      </c>
      <c r="P228" s="40">
        <v>0</v>
      </c>
      <c r="Q228" s="40">
        <v>0</v>
      </c>
      <c r="R228" s="40">
        <v>0</v>
      </c>
      <c r="S228" s="40">
        <v>0</v>
      </c>
      <c r="T228" s="40">
        <v>0</v>
      </c>
      <c r="U228" s="40">
        <v>0</v>
      </c>
      <c r="V228" s="40">
        <v>0</v>
      </c>
      <c r="W228" s="40">
        <v>0</v>
      </c>
      <c r="X228">
        <v>0</v>
      </c>
      <c r="Y228" s="40">
        <v>0</v>
      </c>
      <c r="Z228">
        <v>0</v>
      </c>
      <c r="AA228">
        <v>0</v>
      </c>
      <c r="AB228">
        <v>0</v>
      </c>
      <c r="AC228">
        <v>0</v>
      </c>
      <c r="AD228">
        <v>0</v>
      </c>
    </row>
    <row r="229" spans="1:30" x14ac:dyDescent="0.2">
      <c r="A229">
        <v>21</v>
      </c>
      <c r="B229" s="6">
        <v>2</v>
      </c>
      <c r="C229" s="38" t="s">
        <v>1640</v>
      </c>
      <c r="D229" s="202">
        <v>8</v>
      </c>
      <c r="E229" s="41" t="s">
        <v>3677</v>
      </c>
      <c r="F229" s="40">
        <v>0</v>
      </c>
      <c r="G229" s="40">
        <v>0</v>
      </c>
      <c r="H229" s="40">
        <v>0</v>
      </c>
      <c r="I229" s="40">
        <v>0</v>
      </c>
      <c r="J229" s="40">
        <v>0</v>
      </c>
      <c r="K229" s="40">
        <v>0</v>
      </c>
      <c r="L229" s="40">
        <v>0</v>
      </c>
      <c r="M229" s="40">
        <v>0</v>
      </c>
      <c r="N229" s="40">
        <v>0</v>
      </c>
      <c r="O229" s="40">
        <v>0</v>
      </c>
      <c r="P229" s="40">
        <v>0</v>
      </c>
      <c r="Q229" s="40">
        <v>0</v>
      </c>
      <c r="R229" s="40">
        <v>0</v>
      </c>
      <c r="S229" s="40">
        <v>0</v>
      </c>
      <c r="T229" s="40">
        <v>0</v>
      </c>
      <c r="U229" s="40">
        <v>0</v>
      </c>
      <c r="V229" s="40">
        <v>0</v>
      </c>
      <c r="W229" s="40">
        <v>0</v>
      </c>
      <c r="X229">
        <v>0</v>
      </c>
      <c r="Y229" s="40">
        <v>0</v>
      </c>
      <c r="Z229">
        <v>0</v>
      </c>
      <c r="AA229">
        <v>0</v>
      </c>
      <c r="AB229">
        <v>0</v>
      </c>
      <c r="AC229">
        <v>0</v>
      </c>
      <c r="AD229">
        <v>0</v>
      </c>
    </row>
    <row r="230" spans="1:30" x14ac:dyDescent="0.2">
      <c r="A230">
        <v>21</v>
      </c>
      <c r="B230" s="6">
        <v>2</v>
      </c>
      <c r="C230" s="41" t="s">
        <v>1639</v>
      </c>
      <c r="D230" s="202">
        <v>9</v>
      </c>
      <c r="E230" s="41" t="s">
        <v>3680</v>
      </c>
      <c r="F230" s="40">
        <v>7</v>
      </c>
      <c r="G230" s="40">
        <v>7</v>
      </c>
      <c r="H230" s="40">
        <v>7</v>
      </c>
      <c r="I230" s="40">
        <v>7</v>
      </c>
      <c r="J230" s="40">
        <v>8</v>
      </c>
      <c r="K230" s="40">
        <v>8</v>
      </c>
      <c r="L230" s="40">
        <v>9</v>
      </c>
      <c r="M230" s="40">
        <v>7</v>
      </c>
      <c r="N230" s="40">
        <v>9</v>
      </c>
      <c r="O230" s="40">
        <v>8</v>
      </c>
      <c r="P230" s="40">
        <v>9</v>
      </c>
      <c r="Q230" s="40">
        <v>36</v>
      </c>
      <c r="R230" s="40">
        <v>35</v>
      </c>
      <c r="S230" s="40">
        <v>18</v>
      </c>
      <c r="T230" s="40">
        <v>10</v>
      </c>
      <c r="U230" s="40">
        <v>39</v>
      </c>
      <c r="V230" s="40">
        <v>39</v>
      </c>
      <c r="W230" s="40">
        <v>40</v>
      </c>
      <c r="X230">
        <v>38</v>
      </c>
      <c r="Y230" s="40">
        <v>38</v>
      </c>
      <c r="Z230">
        <v>38</v>
      </c>
      <c r="AA230">
        <v>38</v>
      </c>
      <c r="AB230">
        <v>37</v>
      </c>
      <c r="AC230">
        <v>35</v>
      </c>
      <c r="AD230">
        <v>36</v>
      </c>
    </row>
    <row r="231" spans="1:30" x14ac:dyDescent="0.2">
      <c r="A231">
        <v>21</v>
      </c>
      <c r="B231" s="6">
        <v>2</v>
      </c>
      <c r="C231" s="41" t="s">
        <v>523</v>
      </c>
      <c r="D231" s="202">
        <v>10</v>
      </c>
      <c r="E231" s="41" t="s">
        <v>3683</v>
      </c>
      <c r="F231" s="40">
        <v>0</v>
      </c>
      <c r="G231" s="40">
        <v>0</v>
      </c>
      <c r="H231" s="40">
        <v>0</v>
      </c>
      <c r="I231" s="40">
        <v>0</v>
      </c>
      <c r="J231" s="40">
        <v>0</v>
      </c>
      <c r="K231" s="40">
        <v>0</v>
      </c>
      <c r="L231" s="40">
        <v>0</v>
      </c>
      <c r="M231" s="40">
        <v>0</v>
      </c>
      <c r="N231" s="40">
        <v>0</v>
      </c>
      <c r="O231" s="40">
        <v>0</v>
      </c>
      <c r="P231" s="40">
        <v>0</v>
      </c>
      <c r="Q231" s="40">
        <v>0</v>
      </c>
      <c r="R231" s="40">
        <v>0</v>
      </c>
      <c r="S231" s="40">
        <v>0</v>
      </c>
      <c r="T231" s="40">
        <v>0</v>
      </c>
      <c r="U231" s="40">
        <v>0</v>
      </c>
      <c r="V231" s="40">
        <v>0</v>
      </c>
      <c r="W231" s="40">
        <v>0</v>
      </c>
      <c r="X231">
        <v>0</v>
      </c>
      <c r="Y231" s="40">
        <v>0</v>
      </c>
      <c r="Z231">
        <v>0</v>
      </c>
      <c r="AA231">
        <v>0</v>
      </c>
      <c r="AB231">
        <v>0</v>
      </c>
      <c r="AC231">
        <v>0</v>
      </c>
      <c r="AD231">
        <v>0</v>
      </c>
    </row>
    <row r="232" spans="1:30" x14ac:dyDescent="0.2">
      <c r="A232">
        <v>21</v>
      </c>
      <c r="B232" s="6">
        <v>2</v>
      </c>
      <c r="C232" s="41" t="s">
        <v>1963</v>
      </c>
      <c r="D232" s="202">
        <v>11</v>
      </c>
      <c r="E232" s="41" t="s">
        <v>3681</v>
      </c>
      <c r="F232" s="40">
        <v>0</v>
      </c>
      <c r="G232" s="40">
        <v>0</v>
      </c>
      <c r="H232" s="40">
        <v>0</v>
      </c>
      <c r="I232" s="40">
        <v>0</v>
      </c>
      <c r="J232" s="40">
        <v>0</v>
      </c>
      <c r="K232" s="40">
        <v>0</v>
      </c>
      <c r="L232" s="40">
        <v>0</v>
      </c>
      <c r="M232" s="40">
        <v>0</v>
      </c>
      <c r="N232" s="40">
        <v>0</v>
      </c>
      <c r="O232" s="40">
        <v>0</v>
      </c>
      <c r="P232" s="40">
        <v>0</v>
      </c>
      <c r="Q232" s="40">
        <v>0</v>
      </c>
      <c r="R232" s="40">
        <v>0</v>
      </c>
      <c r="S232" s="40">
        <v>0</v>
      </c>
      <c r="T232" s="40">
        <v>0</v>
      </c>
      <c r="U232" s="40">
        <v>0</v>
      </c>
      <c r="V232" s="40">
        <v>0</v>
      </c>
      <c r="W232" s="40">
        <v>0</v>
      </c>
      <c r="X232">
        <v>0</v>
      </c>
      <c r="Y232" s="40">
        <v>0</v>
      </c>
      <c r="Z232">
        <v>0</v>
      </c>
      <c r="AA232">
        <v>0</v>
      </c>
      <c r="AB232">
        <v>4</v>
      </c>
      <c r="AC232">
        <v>4</v>
      </c>
      <c r="AD232">
        <v>2</v>
      </c>
    </row>
    <row r="233" spans="1:30" x14ac:dyDescent="0.2">
      <c r="A233">
        <v>22</v>
      </c>
      <c r="B233">
        <v>3</v>
      </c>
      <c r="C233" s="41" t="s">
        <v>510</v>
      </c>
      <c r="D233" s="202">
        <v>1</v>
      </c>
      <c r="E233" s="41" t="s">
        <v>3687</v>
      </c>
      <c r="F233" s="40">
        <v>1</v>
      </c>
      <c r="G233" s="40">
        <v>1</v>
      </c>
      <c r="H233" s="40">
        <v>1</v>
      </c>
      <c r="I233" s="40">
        <v>1</v>
      </c>
      <c r="J233" s="40">
        <v>1</v>
      </c>
      <c r="K233" s="40">
        <v>1</v>
      </c>
      <c r="L233" s="40">
        <v>1</v>
      </c>
      <c r="M233" s="40">
        <v>1</v>
      </c>
      <c r="N233" s="40">
        <v>1</v>
      </c>
      <c r="O233" s="40">
        <v>1</v>
      </c>
      <c r="P233" s="40">
        <v>1</v>
      </c>
      <c r="Q233" s="40">
        <v>1</v>
      </c>
      <c r="R233" s="40">
        <v>1</v>
      </c>
      <c r="S233" s="40">
        <v>1</v>
      </c>
      <c r="T233" s="40">
        <v>1</v>
      </c>
      <c r="U233" s="40">
        <v>0</v>
      </c>
      <c r="V233" s="40">
        <v>0</v>
      </c>
      <c r="W233" s="40">
        <v>1</v>
      </c>
      <c r="X233">
        <v>1</v>
      </c>
      <c r="Y233" s="40">
        <v>0</v>
      </c>
      <c r="Z233">
        <v>0</v>
      </c>
      <c r="AA233">
        <v>0</v>
      </c>
      <c r="AB233">
        <v>0</v>
      </c>
      <c r="AC233">
        <v>0</v>
      </c>
      <c r="AD233">
        <v>0</v>
      </c>
    </row>
    <row r="234" spans="1:30" x14ac:dyDescent="0.2">
      <c r="A234">
        <v>22</v>
      </c>
      <c r="B234">
        <v>3</v>
      </c>
      <c r="C234" s="41" t="s">
        <v>542</v>
      </c>
      <c r="D234" s="202">
        <v>2</v>
      </c>
      <c r="E234" s="41" t="s">
        <v>3694</v>
      </c>
      <c r="F234" s="40">
        <v>0</v>
      </c>
      <c r="G234" s="40">
        <v>0</v>
      </c>
      <c r="H234" s="40">
        <v>0</v>
      </c>
      <c r="I234" s="40">
        <v>0</v>
      </c>
      <c r="J234" s="40">
        <v>0</v>
      </c>
      <c r="K234" s="40">
        <v>0</v>
      </c>
      <c r="L234" s="40">
        <v>0</v>
      </c>
      <c r="M234" s="40">
        <v>0</v>
      </c>
      <c r="N234" s="40">
        <v>0</v>
      </c>
      <c r="O234" s="40">
        <v>0</v>
      </c>
      <c r="P234" s="40">
        <v>0</v>
      </c>
      <c r="Q234" s="40">
        <v>0</v>
      </c>
      <c r="R234" s="40">
        <v>0</v>
      </c>
      <c r="S234" s="40">
        <v>0</v>
      </c>
      <c r="T234" s="40">
        <v>0</v>
      </c>
      <c r="U234" s="40">
        <v>0</v>
      </c>
      <c r="V234" s="40">
        <v>0</v>
      </c>
      <c r="W234" s="40">
        <v>0</v>
      </c>
      <c r="X234">
        <v>0</v>
      </c>
      <c r="Y234" s="40">
        <v>0</v>
      </c>
      <c r="Z234">
        <v>0</v>
      </c>
      <c r="AA234">
        <v>0</v>
      </c>
      <c r="AB234">
        <v>0</v>
      </c>
      <c r="AC234">
        <v>0</v>
      </c>
      <c r="AD234">
        <v>0</v>
      </c>
    </row>
    <row r="235" spans="1:30" x14ac:dyDescent="0.2">
      <c r="A235">
        <v>22</v>
      </c>
      <c r="B235">
        <v>3</v>
      </c>
      <c r="C235" s="41" t="s">
        <v>1634</v>
      </c>
      <c r="D235" s="202">
        <v>3</v>
      </c>
      <c r="E235" s="41" t="s">
        <v>3690</v>
      </c>
      <c r="F235" s="40">
        <v>0</v>
      </c>
      <c r="G235" s="40">
        <v>0</v>
      </c>
      <c r="H235" s="40">
        <v>0</v>
      </c>
      <c r="I235" s="40">
        <v>0</v>
      </c>
      <c r="J235" s="40">
        <v>0</v>
      </c>
      <c r="K235" s="40">
        <v>0</v>
      </c>
      <c r="L235" s="40">
        <v>0</v>
      </c>
      <c r="M235" s="40">
        <v>0</v>
      </c>
      <c r="N235" s="40">
        <v>0</v>
      </c>
      <c r="O235" s="40">
        <v>0</v>
      </c>
      <c r="P235" s="40">
        <v>0</v>
      </c>
      <c r="Q235" s="40">
        <v>0</v>
      </c>
      <c r="R235" s="40">
        <v>0</v>
      </c>
      <c r="S235" s="40">
        <v>0</v>
      </c>
      <c r="T235" s="40">
        <v>0</v>
      </c>
      <c r="U235" s="40">
        <v>0</v>
      </c>
      <c r="V235" s="40">
        <v>0</v>
      </c>
      <c r="W235" s="40">
        <v>0</v>
      </c>
      <c r="X235">
        <v>0</v>
      </c>
      <c r="Y235" s="40">
        <v>0</v>
      </c>
      <c r="Z235">
        <v>0</v>
      </c>
      <c r="AA235">
        <v>0</v>
      </c>
      <c r="AB235">
        <v>0</v>
      </c>
      <c r="AC235">
        <v>0</v>
      </c>
      <c r="AD235">
        <v>0</v>
      </c>
    </row>
    <row r="236" spans="1:30" x14ac:dyDescent="0.2">
      <c r="A236">
        <v>22</v>
      </c>
      <c r="B236">
        <v>3</v>
      </c>
      <c r="C236" s="41" t="s">
        <v>1635</v>
      </c>
      <c r="D236" s="202">
        <v>4</v>
      </c>
      <c r="E236" s="41" t="s">
        <v>3689</v>
      </c>
      <c r="F236" s="40">
        <v>0</v>
      </c>
      <c r="G236" s="40">
        <v>0</v>
      </c>
      <c r="H236" s="40">
        <v>0</v>
      </c>
      <c r="I236" s="40">
        <v>0</v>
      </c>
      <c r="J236" s="40">
        <v>0</v>
      </c>
      <c r="K236" s="40">
        <v>0</v>
      </c>
      <c r="L236" s="40">
        <v>0</v>
      </c>
      <c r="M236" s="40">
        <v>0</v>
      </c>
      <c r="N236" s="40">
        <v>0</v>
      </c>
      <c r="O236" s="40">
        <v>0</v>
      </c>
      <c r="P236" s="40">
        <v>0</v>
      </c>
      <c r="Q236" s="40">
        <v>0</v>
      </c>
      <c r="R236" s="40">
        <v>0</v>
      </c>
      <c r="S236" s="40">
        <v>0</v>
      </c>
      <c r="T236" s="40">
        <v>0</v>
      </c>
      <c r="U236" s="40">
        <v>0</v>
      </c>
      <c r="V236" s="40">
        <v>0</v>
      </c>
      <c r="W236" s="40">
        <v>0</v>
      </c>
      <c r="X236">
        <v>0</v>
      </c>
      <c r="Y236" s="40">
        <v>0</v>
      </c>
      <c r="Z236">
        <v>0</v>
      </c>
      <c r="AA236">
        <v>0</v>
      </c>
      <c r="AB236">
        <v>0</v>
      </c>
      <c r="AC236">
        <v>0</v>
      </c>
      <c r="AD236">
        <v>0</v>
      </c>
    </row>
    <row r="237" spans="1:30" x14ac:dyDescent="0.2">
      <c r="A237">
        <v>22</v>
      </c>
      <c r="B237">
        <v>3</v>
      </c>
      <c r="C237" s="41" t="s">
        <v>1636</v>
      </c>
      <c r="D237" s="202">
        <v>5</v>
      </c>
      <c r="E237" s="41" t="s">
        <v>3686</v>
      </c>
      <c r="F237" s="40">
        <v>0</v>
      </c>
      <c r="G237" s="40">
        <v>0</v>
      </c>
      <c r="H237" s="40">
        <v>0</v>
      </c>
      <c r="I237" s="40">
        <v>0</v>
      </c>
      <c r="J237" s="40">
        <v>0</v>
      </c>
      <c r="K237" s="40">
        <v>0</v>
      </c>
      <c r="L237" s="40">
        <v>0</v>
      </c>
      <c r="M237" s="40">
        <v>0</v>
      </c>
      <c r="N237" s="40">
        <v>0</v>
      </c>
      <c r="O237" s="40">
        <v>0</v>
      </c>
      <c r="P237" s="40">
        <v>0</v>
      </c>
      <c r="Q237" s="40">
        <v>0</v>
      </c>
      <c r="R237" s="40">
        <v>0</v>
      </c>
      <c r="S237" s="40">
        <v>0</v>
      </c>
      <c r="T237" s="40">
        <v>0</v>
      </c>
      <c r="U237" s="40">
        <v>0</v>
      </c>
      <c r="V237" s="40">
        <v>0</v>
      </c>
      <c r="W237" s="40">
        <v>0</v>
      </c>
      <c r="X237">
        <v>0</v>
      </c>
      <c r="Y237" s="40">
        <v>0</v>
      </c>
      <c r="Z237">
        <v>0</v>
      </c>
      <c r="AA237">
        <v>0</v>
      </c>
      <c r="AB237">
        <v>0</v>
      </c>
      <c r="AC237">
        <v>0</v>
      </c>
      <c r="AD237">
        <v>0</v>
      </c>
    </row>
    <row r="238" spans="1:30" x14ac:dyDescent="0.2">
      <c r="A238">
        <v>22</v>
      </c>
      <c r="B238">
        <v>3</v>
      </c>
      <c r="C238" s="41" t="s">
        <v>1637</v>
      </c>
      <c r="D238" s="202">
        <v>6</v>
      </c>
      <c r="E238" s="41" t="s">
        <v>3695</v>
      </c>
      <c r="F238" s="40">
        <v>0</v>
      </c>
      <c r="G238" s="40">
        <v>0</v>
      </c>
      <c r="H238" s="40">
        <v>0</v>
      </c>
      <c r="I238" s="40">
        <v>0</v>
      </c>
      <c r="J238" s="40">
        <v>0</v>
      </c>
      <c r="K238" s="40">
        <v>0</v>
      </c>
      <c r="L238" s="40">
        <v>0</v>
      </c>
      <c r="M238" s="40">
        <v>0</v>
      </c>
      <c r="N238" s="40">
        <v>0</v>
      </c>
      <c r="O238" s="40">
        <v>0</v>
      </c>
      <c r="P238" s="40">
        <v>0</v>
      </c>
      <c r="Q238" s="40">
        <v>0</v>
      </c>
      <c r="R238" s="40">
        <v>0</v>
      </c>
      <c r="S238" s="40">
        <v>0</v>
      </c>
      <c r="T238" s="40">
        <v>0</v>
      </c>
      <c r="U238" s="40">
        <v>0</v>
      </c>
      <c r="V238" s="40">
        <v>0</v>
      </c>
      <c r="W238" s="40">
        <v>0</v>
      </c>
      <c r="X238">
        <v>0</v>
      </c>
      <c r="Y238" s="40">
        <v>0</v>
      </c>
      <c r="Z238">
        <v>0</v>
      </c>
      <c r="AA238">
        <v>0</v>
      </c>
      <c r="AB238">
        <v>0</v>
      </c>
      <c r="AC238">
        <v>0</v>
      </c>
      <c r="AD238">
        <v>0</v>
      </c>
    </row>
    <row r="239" spans="1:30" x14ac:dyDescent="0.2">
      <c r="A239">
        <v>22</v>
      </c>
      <c r="B239">
        <v>3</v>
      </c>
      <c r="C239" s="38" t="s">
        <v>1638</v>
      </c>
      <c r="D239" s="202">
        <v>7</v>
      </c>
      <c r="E239" s="41" t="s">
        <v>3692</v>
      </c>
      <c r="F239" s="40">
        <v>0</v>
      </c>
      <c r="G239" s="40">
        <v>0</v>
      </c>
      <c r="H239" s="40">
        <v>0</v>
      </c>
      <c r="I239" s="40">
        <v>0</v>
      </c>
      <c r="J239" s="40">
        <v>0</v>
      </c>
      <c r="K239" s="40">
        <v>0</v>
      </c>
      <c r="L239" s="40">
        <v>0</v>
      </c>
      <c r="M239" s="40">
        <v>0</v>
      </c>
      <c r="N239" s="40">
        <v>0</v>
      </c>
      <c r="O239" s="40">
        <v>0</v>
      </c>
      <c r="P239" s="40">
        <v>0</v>
      </c>
      <c r="Q239" s="40">
        <v>0</v>
      </c>
      <c r="R239" s="40">
        <v>0</v>
      </c>
      <c r="S239" s="40">
        <v>0</v>
      </c>
      <c r="T239" s="40">
        <v>0</v>
      </c>
      <c r="U239" s="40">
        <v>0</v>
      </c>
      <c r="V239" s="40">
        <v>0</v>
      </c>
      <c r="W239" s="40">
        <v>0</v>
      </c>
      <c r="X239">
        <v>0</v>
      </c>
      <c r="Y239" s="40">
        <v>0</v>
      </c>
      <c r="Z239">
        <v>0</v>
      </c>
      <c r="AA239">
        <v>0</v>
      </c>
      <c r="AB239">
        <v>0</v>
      </c>
      <c r="AC239">
        <v>0</v>
      </c>
      <c r="AD239">
        <v>0</v>
      </c>
    </row>
    <row r="240" spans="1:30" x14ac:dyDescent="0.2">
      <c r="A240">
        <v>22</v>
      </c>
      <c r="B240">
        <v>3</v>
      </c>
      <c r="C240" s="38" t="s">
        <v>1640</v>
      </c>
      <c r="D240" s="202">
        <v>8</v>
      </c>
      <c r="E240" s="41" t="s">
        <v>3688</v>
      </c>
      <c r="F240" s="40">
        <v>0</v>
      </c>
      <c r="G240" s="40">
        <v>0</v>
      </c>
      <c r="H240" s="40">
        <v>0</v>
      </c>
      <c r="I240" s="40">
        <v>0</v>
      </c>
      <c r="J240" s="40">
        <v>0</v>
      </c>
      <c r="K240" s="40">
        <v>0</v>
      </c>
      <c r="L240" s="40">
        <v>0</v>
      </c>
      <c r="M240" s="40">
        <v>0</v>
      </c>
      <c r="N240" s="40">
        <v>0</v>
      </c>
      <c r="O240" s="40">
        <v>0</v>
      </c>
      <c r="P240" s="40">
        <v>0</v>
      </c>
      <c r="Q240" s="40">
        <v>0</v>
      </c>
      <c r="R240" s="40">
        <v>0</v>
      </c>
      <c r="S240" s="40">
        <v>0</v>
      </c>
      <c r="T240" s="40">
        <v>0</v>
      </c>
      <c r="U240" s="40">
        <v>0</v>
      </c>
      <c r="V240" s="40">
        <v>0</v>
      </c>
      <c r="W240" s="40">
        <v>0</v>
      </c>
      <c r="X240">
        <v>0</v>
      </c>
      <c r="Y240" s="40">
        <v>0</v>
      </c>
      <c r="Z240">
        <v>0</v>
      </c>
      <c r="AA240">
        <v>0</v>
      </c>
      <c r="AB240">
        <v>0</v>
      </c>
      <c r="AC240">
        <v>0</v>
      </c>
      <c r="AD240">
        <v>0</v>
      </c>
    </row>
    <row r="241" spans="1:30" x14ac:dyDescent="0.2">
      <c r="A241">
        <v>22</v>
      </c>
      <c r="B241">
        <v>3</v>
      </c>
      <c r="C241" s="41" t="s">
        <v>1639</v>
      </c>
      <c r="D241" s="202">
        <v>9</v>
      </c>
      <c r="E241" s="41" t="s">
        <v>3691</v>
      </c>
      <c r="F241" s="40">
        <v>1</v>
      </c>
      <c r="G241" s="40">
        <v>1</v>
      </c>
      <c r="H241" s="40">
        <v>1</v>
      </c>
      <c r="I241" s="40">
        <v>1</v>
      </c>
      <c r="J241" s="40">
        <v>1</v>
      </c>
      <c r="K241" s="40">
        <v>1</v>
      </c>
      <c r="L241" s="40">
        <v>1</v>
      </c>
      <c r="M241" s="40">
        <v>1</v>
      </c>
      <c r="N241" s="40">
        <v>1</v>
      </c>
      <c r="O241" s="40">
        <v>1</v>
      </c>
      <c r="P241" s="40">
        <v>1</v>
      </c>
      <c r="Q241" s="40">
        <v>1</v>
      </c>
      <c r="R241" s="40">
        <v>1</v>
      </c>
      <c r="S241" s="40">
        <v>1</v>
      </c>
      <c r="T241" s="40">
        <v>1</v>
      </c>
      <c r="U241" s="40">
        <v>0</v>
      </c>
      <c r="V241" s="40">
        <v>0</v>
      </c>
      <c r="W241" s="40">
        <v>1</v>
      </c>
      <c r="X241">
        <v>1</v>
      </c>
      <c r="Y241" s="40">
        <v>0</v>
      </c>
      <c r="Z241">
        <v>0</v>
      </c>
      <c r="AA241">
        <v>0</v>
      </c>
      <c r="AB241">
        <v>0</v>
      </c>
      <c r="AC241">
        <v>0</v>
      </c>
      <c r="AD241">
        <v>0</v>
      </c>
    </row>
    <row r="242" spans="1:30" x14ac:dyDescent="0.2">
      <c r="A242">
        <v>22</v>
      </c>
      <c r="B242">
        <v>3</v>
      </c>
      <c r="C242" s="41" t="s">
        <v>523</v>
      </c>
      <c r="D242" s="202">
        <v>10</v>
      </c>
      <c r="E242" s="41" t="s">
        <v>3693</v>
      </c>
      <c r="F242" s="40">
        <v>0</v>
      </c>
      <c r="G242" s="40">
        <v>0</v>
      </c>
      <c r="H242" s="40">
        <v>0</v>
      </c>
      <c r="I242" s="40">
        <v>0</v>
      </c>
      <c r="J242" s="40">
        <v>0</v>
      </c>
      <c r="K242" s="40">
        <v>0</v>
      </c>
      <c r="L242" s="40">
        <v>0</v>
      </c>
      <c r="M242" s="40">
        <v>0</v>
      </c>
      <c r="N242" s="40">
        <v>0</v>
      </c>
      <c r="O242" s="40">
        <v>0</v>
      </c>
      <c r="P242" s="40">
        <v>0</v>
      </c>
      <c r="Q242" s="40">
        <v>0</v>
      </c>
      <c r="R242" s="40">
        <v>0</v>
      </c>
      <c r="S242" s="40">
        <v>0</v>
      </c>
      <c r="T242" s="40">
        <v>0</v>
      </c>
      <c r="U242" s="40">
        <v>0</v>
      </c>
      <c r="V242" s="40">
        <v>0</v>
      </c>
      <c r="W242" s="40">
        <v>0</v>
      </c>
      <c r="X242">
        <v>0</v>
      </c>
      <c r="Y242" s="40">
        <v>0</v>
      </c>
      <c r="Z242">
        <v>0</v>
      </c>
      <c r="AA242">
        <v>0</v>
      </c>
      <c r="AB242">
        <v>0</v>
      </c>
      <c r="AC242">
        <v>0</v>
      </c>
      <c r="AD242">
        <v>0</v>
      </c>
    </row>
    <row r="243" spans="1:30" x14ac:dyDescent="0.2">
      <c r="A243">
        <v>22</v>
      </c>
      <c r="B243">
        <v>3</v>
      </c>
      <c r="C243" s="41" t="s">
        <v>1963</v>
      </c>
      <c r="D243" s="202">
        <v>11</v>
      </c>
      <c r="E243" s="41" t="s">
        <v>4143</v>
      </c>
      <c r="F243" s="40">
        <v>0</v>
      </c>
      <c r="G243" s="40">
        <v>0</v>
      </c>
      <c r="H243" s="40">
        <v>0</v>
      </c>
      <c r="I243" s="40">
        <v>0</v>
      </c>
      <c r="J243" s="40">
        <v>0</v>
      </c>
      <c r="K243" s="40">
        <v>0</v>
      </c>
      <c r="L243" s="40">
        <v>0</v>
      </c>
      <c r="M243" s="40">
        <v>0</v>
      </c>
      <c r="N243" s="40">
        <v>0</v>
      </c>
      <c r="O243" s="40">
        <v>0</v>
      </c>
      <c r="P243" s="40">
        <v>0</v>
      </c>
      <c r="Q243" s="40">
        <v>0</v>
      </c>
      <c r="R243" s="40">
        <v>0</v>
      </c>
      <c r="S243" s="40">
        <v>0</v>
      </c>
      <c r="T243" s="40">
        <v>0</v>
      </c>
      <c r="U243" s="40">
        <v>0</v>
      </c>
      <c r="V243" s="40">
        <v>0</v>
      </c>
      <c r="W243" s="40">
        <v>0</v>
      </c>
      <c r="X243">
        <v>0</v>
      </c>
      <c r="Y243" s="40">
        <v>0</v>
      </c>
      <c r="Z243">
        <v>0</v>
      </c>
      <c r="AA243">
        <v>0</v>
      </c>
      <c r="AB243">
        <v>0</v>
      </c>
      <c r="AC243">
        <v>0</v>
      </c>
      <c r="AD243">
        <v>0</v>
      </c>
    </row>
    <row r="244" spans="1:30" x14ac:dyDescent="0.2">
      <c r="A244">
        <v>23</v>
      </c>
      <c r="B244">
        <v>5</v>
      </c>
      <c r="C244" s="41" t="s">
        <v>510</v>
      </c>
      <c r="D244" s="202">
        <v>1</v>
      </c>
      <c r="E244" s="41" t="s">
        <v>4678</v>
      </c>
      <c r="AB244">
        <v>14</v>
      </c>
      <c r="AC244">
        <v>14</v>
      </c>
      <c r="AD244">
        <v>1</v>
      </c>
    </row>
    <row r="245" spans="1:30" x14ac:dyDescent="0.2">
      <c r="A245">
        <v>23</v>
      </c>
      <c r="B245">
        <v>5</v>
      </c>
      <c r="C245" s="41" t="s">
        <v>542</v>
      </c>
      <c r="D245" s="202">
        <v>2</v>
      </c>
      <c r="E245" s="41" t="s">
        <v>4679</v>
      </c>
      <c r="AB245">
        <v>0</v>
      </c>
      <c r="AC245">
        <v>0</v>
      </c>
      <c r="AD245">
        <v>0</v>
      </c>
    </row>
    <row r="246" spans="1:30" x14ac:dyDescent="0.2">
      <c r="A246">
        <v>23</v>
      </c>
      <c r="B246">
        <v>5</v>
      </c>
      <c r="C246" s="41" t="s">
        <v>1634</v>
      </c>
      <c r="D246" s="202">
        <v>3</v>
      </c>
      <c r="E246" s="41" t="s">
        <v>4680</v>
      </c>
      <c r="AB246">
        <v>0</v>
      </c>
      <c r="AC246">
        <v>0</v>
      </c>
      <c r="AD246">
        <v>0</v>
      </c>
    </row>
    <row r="247" spans="1:30" x14ac:dyDescent="0.2">
      <c r="A247">
        <v>23</v>
      </c>
      <c r="B247">
        <v>5</v>
      </c>
      <c r="C247" s="41" t="s">
        <v>1635</v>
      </c>
      <c r="D247" s="202">
        <v>4</v>
      </c>
      <c r="E247" s="41" t="s">
        <v>4681</v>
      </c>
      <c r="AB247">
        <v>0</v>
      </c>
      <c r="AC247">
        <v>0</v>
      </c>
      <c r="AD247">
        <v>0</v>
      </c>
    </row>
    <row r="248" spans="1:30" x14ac:dyDescent="0.2">
      <c r="A248">
        <v>23</v>
      </c>
      <c r="B248">
        <v>5</v>
      </c>
      <c r="C248" s="41" t="s">
        <v>1636</v>
      </c>
      <c r="D248" s="202">
        <v>5</v>
      </c>
      <c r="E248" s="41" t="s">
        <v>4682</v>
      </c>
      <c r="AB248">
        <v>0</v>
      </c>
      <c r="AC248">
        <v>0</v>
      </c>
      <c r="AD248">
        <v>0</v>
      </c>
    </row>
    <row r="249" spans="1:30" x14ac:dyDescent="0.2">
      <c r="A249">
        <v>23</v>
      </c>
      <c r="B249">
        <v>5</v>
      </c>
      <c r="C249" s="41" t="s">
        <v>1637</v>
      </c>
      <c r="D249" s="202">
        <v>6</v>
      </c>
      <c r="E249" s="41" t="s">
        <v>4683</v>
      </c>
      <c r="AB249">
        <v>0</v>
      </c>
      <c r="AC249">
        <v>0</v>
      </c>
      <c r="AD249">
        <v>0</v>
      </c>
    </row>
    <row r="250" spans="1:30" x14ac:dyDescent="0.2">
      <c r="A250">
        <v>23</v>
      </c>
      <c r="B250">
        <v>5</v>
      </c>
      <c r="C250" s="38" t="s">
        <v>1638</v>
      </c>
      <c r="D250" s="202">
        <v>7</v>
      </c>
      <c r="E250" s="41" t="s">
        <v>4684</v>
      </c>
      <c r="AB250">
        <v>0</v>
      </c>
      <c r="AC250">
        <v>0</v>
      </c>
      <c r="AD250">
        <v>0</v>
      </c>
    </row>
    <row r="251" spans="1:30" x14ac:dyDescent="0.2">
      <c r="A251">
        <v>23</v>
      </c>
      <c r="B251">
        <v>5</v>
      </c>
      <c r="C251" s="38" t="s">
        <v>1640</v>
      </c>
      <c r="D251" s="202">
        <v>8</v>
      </c>
      <c r="E251" s="41" t="s">
        <v>4685</v>
      </c>
      <c r="AB251">
        <v>0</v>
      </c>
      <c r="AC251">
        <v>0</v>
      </c>
      <c r="AD251">
        <v>0</v>
      </c>
    </row>
    <row r="252" spans="1:30" x14ac:dyDescent="0.2">
      <c r="A252">
        <v>23</v>
      </c>
      <c r="B252">
        <v>5</v>
      </c>
      <c r="C252" s="41" t="s">
        <v>1639</v>
      </c>
      <c r="D252" s="202">
        <v>9</v>
      </c>
      <c r="E252" s="41" t="s">
        <v>4686</v>
      </c>
      <c r="AB252">
        <v>3</v>
      </c>
      <c r="AC252">
        <v>2</v>
      </c>
      <c r="AD252">
        <v>0</v>
      </c>
    </row>
    <row r="253" spans="1:30" x14ac:dyDescent="0.2">
      <c r="A253">
        <v>23</v>
      </c>
      <c r="B253">
        <v>5</v>
      </c>
      <c r="C253" s="41" t="s">
        <v>523</v>
      </c>
      <c r="D253" s="202">
        <v>10</v>
      </c>
      <c r="E253" s="41" t="s">
        <v>4687</v>
      </c>
      <c r="AB253">
        <v>0</v>
      </c>
      <c r="AC253">
        <v>0</v>
      </c>
      <c r="AD253">
        <v>0</v>
      </c>
    </row>
    <row r="254" spans="1:30" x14ac:dyDescent="0.2">
      <c r="A254">
        <v>23</v>
      </c>
      <c r="B254">
        <v>5</v>
      </c>
      <c r="C254" s="41" t="s">
        <v>1963</v>
      </c>
      <c r="D254" s="202">
        <v>11</v>
      </c>
      <c r="E254" s="41" t="s">
        <v>4688</v>
      </c>
      <c r="AB254">
        <v>14</v>
      </c>
      <c r="AC254">
        <v>14</v>
      </c>
      <c r="AD254">
        <v>1</v>
      </c>
    </row>
    <row r="255" spans="1:30" x14ac:dyDescent="0.2">
      <c r="A255">
        <v>24</v>
      </c>
      <c r="B255">
        <v>6</v>
      </c>
      <c r="C255" s="41" t="s">
        <v>510</v>
      </c>
      <c r="D255" s="202">
        <v>1</v>
      </c>
      <c r="E255" s="41" t="s">
        <v>4864</v>
      </c>
      <c r="AD255">
        <v>1</v>
      </c>
    </row>
    <row r="256" spans="1:30" x14ac:dyDescent="0.2">
      <c r="A256">
        <v>24</v>
      </c>
      <c r="B256">
        <v>6</v>
      </c>
      <c r="C256" s="41" t="s">
        <v>542</v>
      </c>
      <c r="D256" s="202">
        <v>2</v>
      </c>
      <c r="E256" s="41" t="s">
        <v>4865</v>
      </c>
      <c r="AD256">
        <v>0</v>
      </c>
    </row>
    <row r="257" spans="1:30" x14ac:dyDescent="0.2">
      <c r="A257">
        <v>24</v>
      </c>
      <c r="B257">
        <v>6</v>
      </c>
      <c r="C257" s="41" t="s">
        <v>1634</v>
      </c>
      <c r="D257" s="202">
        <v>3</v>
      </c>
      <c r="E257" s="41" t="s">
        <v>4866</v>
      </c>
      <c r="AD257">
        <v>0</v>
      </c>
    </row>
    <row r="258" spans="1:30" x14ac:dyDescent="0.2">
      <c r="A258">
        <v>24</v>
      </c>
      <c r="B258">
        <v>6</v>
      </c>
      <c r="C258" s="41" t="s">
        <v>1635</v>
      </c>
      <c r="D258" s="202">
        <v>4</v>
      </c>
      <c r="E258" s="41" t="s">
        <v>4867</v>
      </c>
      <c r="AD258">
        <v>0</v>
      </c>
    </row>
    <row r="259" spans="1:30" x14ac:dyDescent="0.2">
      <c r="A259">
        <v>24</v>
      </c>
      <c r="B259">
        <v>6</v>
      </c>
      <c r="C259" s="41" t="s">
        <v>1636</v>
      </c>
      <c r="D259" s="202">
        <v>5</v>
      </c>
      <c r="E259" s="41" t="s">
        <v>4868</v>
      </c>
      <c r="AD259">
        <v>0</v>
      </c>
    </row>
    <row r="260" spans="1:30" x14ac:dyDescent="0.2">
      <c r="A260">
        <v>24</v>
      </c>
      <c r="B260">
        <v>6</v>
      </c>
      <c r="C260" s="41" t="s">
        <v>1637</v>
      </c>
      <c r="D260" s="202">
        <v>6</v>
      </c>
      <c r="E260" s="41" t="s">
        <v>4869</v>
      </c>
      <c r="AD260">
        <v>0</v>
      </c>
    </row>
    <row r="261" spans="1:30" x14ac:dyDescent="0.2">
      <c r="A261">
        <v>24</v>
      </c>
      <c r="B261">
        <v>6</v>
      </c>
      <c r="C261" s="38" t="s">
        <v>1638</v>
      </c>
      <c r="D261" s="202">
        <v>7</v>
      </c>
      <c r="E261" s="41" t="s">
        <v>4870</v>
      </c>
      <c r="AD261">
        <v>0</v>
      </c>
    </row>
    <row r="262" spans="1:30" x14ac:dyDescent="0.2">
      <c r="A262">
        <v>24</v>
      </c>
      <c r="B262">
        <v>6</v>
      </c>
      <c r="C262" s="38" t="s">
        <v>1640</v>
      </c>
      <c r="D262" s="202">
        <v>8</v>
      </c>
      <c r="E262" s="41" t="s">
        <v>4871</v>
      </c>
      <c r="AD262">
        <v>0</v>
      </c>
    </row>
    <row r="263" spans="1:30" x14ac:dyDescent="0.2">
      <c r="A263">
        <v>24</v>
      </c>
      <c r="B263">
        <v>6</v>
      </c>
      <c r="C263" s="41" t="s">
        <v>1639</v>
      </c>
      <c r="D263" s="202">
        <v>9</v>
      </c>
      <c r="E263" s="41" t="s">
        <v>4872</v>
      </c>
      <c r="AD263">
        <v>1</v>
      </c>
    </row>
    <row r="264" spans="1:30" x14ac:dyDescent="0.2">
      <c r="A264">
        <v>24</v>
      </c>
      <c r="B264">
        <v>6</v>
      </c>
      <c r="C264" s="41" t="s">
        <v>523</v>
      </c>
      <c r="D264" s="202">
        <v>10</v>
      </c>
      <c r="E264" s="41" t="s">
        <v>4873</v>
      </c>
      <c r="AD264">
        <v>0</v>
      </c>
    </row>
    <row r="265" spans="1:30" x14ac:dyDescent="0.2">
      <c r="A265">
        <v>24</v>
      </c>
      <c r="B265">
        <v>6</v>
      </c>
      <c r="C265" s="41" t="s">
        <v>1963</v>
      </c>
      <c r="D265" s="202">
        <v>11</v>
      </c>
      <c r="E265" s="41" t="s">
        <v>4874</v>
      </c>
      <c r="AD265">
        <v>0</v>
      </c>
    </row>
  </sheetData>
  <autoFilter ref="A1:W243" xr:uid="{00000000-0009-0000-0000-000009000000}">
    <sortState xmlns:xlrd2="http://schemas.microsoft.com/office/spreadsheetml/2017/richdata2" ref="A2:W243">
      <sortCondition ref="A2:A243"/>
      <sortCondition ref="D2:D243"/>
    </sortState>
  </autoFilter>
  <sortState xmlns:xlrd2="http://schemas.microsoft.com/office/spreadsheetml/2017/richdata2" ref="A2:W243">
    <sortCondition ref="A2:A265"/>
    <sortCondition ref="D2:D26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AC176"/>
  <sheetViews>
    <sheetView zoomScaleNormal="100" workbookViewId="0">
      <selection activeCell="AC10" sqref="AC10"/>
    </sheetView>
  </sheetViews>
  <sheetFormatPr defaultRowHeight="10.199999999999999" x14ac:dyDescent="0.2"/>
  <cols>
    <col min="3" max="3" width="18.7109375" bestFit="1" customWidth="1"/>
    <col min="4" max="4" width="18.7109375" customWidth="1"/>
    <col min="24" max="27" width="10.7109375" bestFit="1" customWidth="1"/>
    <col min="28" max="28" width="10.85546875" bestFit="1" customWidth="1"/>
    <col min="29" max="29" width="11.7109375" bestFit="1" customWidth="1"/>
  </cols>
  <sheetData>
    <row r="1" spans="1:29" x14ac:dyDescent="0.2">
      <c r="A1" t="s">
        <v>3920</v>
      </c>
      <c r="B1" s="39" t="s">
        <v>3916</v>
      </c>
      <c r="C1" t="s">
        <v>2648</v>
      </c>
      <c r="E1" s="38" t="s">
        <v>592</v>
      </c>
      <c r="F1" s="38" t="s">
        <v>593</v>
      </c>
      <c r="G1" s="38" t="s">
        <v>594</v>
      </c>
      <c r="H1" s="38" t="s">
        <v>595</v>
      </c>
      <c r="I1" s="38" t="s">
        <v>596</v>
      </c>
      <c r="J1" s="38" t="s">
        <v>597</v>
      </c>
      <c r="K1" s="38" t="s">
        <v>599</v>
      </c>
      <c r="L1" s="38" t="s">
        <v>1941</v>
      </c>
      <c r="M1" s="38" t="s">
        <v>1943</v>
      </c>
      <c r="N1" s="38" t="s">
        <v>2304</v>
      </c>
      <c r="O1" s="38" t="s">
        <v>2482</v>
      </c>
      <c r="P1" s="39" t="s">
        <v>2647</v>
      </c>
      <c r="Q1" s="39" t="s">
        <v>2650</v>
      </c>
      <c r="R1" s="39" t="s">
        <v>2984</v>
      </c>
      <c r="S1" s="39" t="s">
        <v>2989</v>
      </c>
      <c r="T1" s="39" t="s">
        <v>2991</v>
      </c>
      <c r="U1" s="39" t="s">
        <v>3492</v>
      </c>
      <c r="V1" s="39" t="s">
        <v>3494</v>
      </c>
      <c r="W1" s="39" t="s">
        <v>3921</v>
      </c>
      <c r="X1" s="39" t="s">
        <v>4144</v>
      </c>
      <c r="Y1" t="s">
        <v>4336</v>
      </c>
      <c r="Z1" t="s">
        <v>4505</v>
      </c>
      <c r="AA1" t="s">
        <v>4677</v>
      </c>
      <c r="AB1" t="s">
        <v>4875</v>
      </c>
      <c r="AC1" t="s">
        <v>5053</v>
      </c>
    </row>
    <row r="2" spans="1:29" ht="12.6" x14ac:dyDescent="0.2">
      <c r="A2">
        <v>1</v>
      </c>
      <c r="B2" s="3" t="s">
        <v>570</v>
      </c>
      <c r="C2" t="s">
        <v>510</v>
      </c>
      <c r="D2" t="str">
        <f>CONCATENATE(B2,C2)</f>
        <v>PALL</v>
      </c>
      <c r="E2">
        <v>2968</v>
      </c>
      <c r="F2">
        <v>2940</v>
      </c>
      <c r="G2">
        <v>3048</v>
      </c>
      <c r="H2">
        <v>3115</v>
      </c>
      <c r="I2">
        <v>3060</v>
      </c>
      <c r="J2">
        <v>3144</v>
      </c>
      <c r="K2">
        <v>3227</v>
      </c>
      <c r="L2">
        <v>3222</v>
      </c>
      <c r="M2">
        <v>3298</v>
      </c>
      <c r="N2">
        <v>3285</v>
      </c>
      <c r="O2">
        <v>3313</v>
      </c>
      <c r="P2">
        <v>3290</v>
      </c>
      <c r="Q2">
        <v>3366</v>
      </c>
      <c r="R2">
        <v>3313</v>
      </c>
      <c r="S2">
        <v>3373</v>
      </c>
      <c r="T2">
        <v>3328</v>
      </c>
      <c r="U2">
        <v>3405</v>
      </c>
      <c r="V2">
        <v>3384</v>
      </c>
      <c r="W2">
        <v>3439</v>
      </c>
      <c r="X2">
        <v>3391</v>
      </c>
      <c r="Y2">
        <v>3425</v>
      </c>
      <c r="Z2">
        <v>3384</v>
      </c>
      <c r="AA2">
        <v>3287</v>
      </c>
      <c r="AB2">
        <v>3221</v>
      </c>
      <c r="AC2">
        <v>3133</v>
      </c>
    </row>
    <row r="3" spans="1:29" ht="12.6" x14ac:dyDescent="0.2">
      <c r="A3">
        <v>1</v>
      </c>
      <c r="B3" s="3" t="s">
        <v>570</v>
      </c>
      <c r="C3" t="s">
        <v>1628</v>
      </c>
      <c r="D3" t="str">
        <f t="shared" ref="D3:D66" si="0">CONCATENATE(B3,C3)</f>
        <v>PSIMD1</v>
      </c>
      <c r="E3">
        <v>736</v>
      </c>
      <c r="F3">
        <v>785</v>
      </c>
      <c r="G3">
        <v>785</v>
      </c>
      <c r="H3">
        <v>836</v>
      </c>
      <c r="I3">
        <v>793</v>
      </c>
      <c r="J3">
        <v>820</v>
      </c>
      <c r="K3">
        <v>841</v>
      </c>
      <c r="L3">
        <v>905</v>
      </c>
      <c r="M3">
        <v>935</v>
      </c>
      <c r="N3">
        <v>910</v>
      </c>
      <c r="O3">
        <v>904</v>
      </c>
      <c r="P3">
        <v>898</v>
      </c>
      <c r="Q3">
        <v>946</v>
      </c>
      <c r="R3">
        <v>926</v>
      </c>
      <c r="S3">
        <v>965</v>
      </c>
      <c r="T3">
        <v>945</v>
      </c>
      <c r="U3">
        <v>960</v>
      </c>
      <c r="V3">
        <v>960</v>
      </c>
      <c r="W3">
        <v>998</v>
      </c>
      <c r="X3">
        <v>1009</v>
      </c>
      <c r="Y3">
        <v>1006</v>
      </c>
      <c r="Z3">
        <v>982</v>
      </c>
      <c r="AA3">
        <v>934</v>
      </c>
      <c r="AB3">
        <v>919</v>
      </c>
      <c r="AC3">
        <v>865</v>
      </c>
    </row>
    <row r="4" spans="1:29" ht="12.6" x14ac:dyDescent="0.2">
      <c r="A4">
        <v>1</v>
      </c>
      <c r="B4" s="3" t="s">
        <v>570</v>
      </c>
      <c r="C4" t="s">
        <v>1630</v>
      </c>
      <c r="D4" t="str">
        <f t="shared" si="0"/>
        <v>PSIMD2</v>
      </c>
      <c r="E4">
        <v>791</v>
      </c>
      <c r="F4">
        <v>810</v>
      </c>
      <c r="G4">
        <v>785</v>
      </c>
      <c r="H4">
        <v>864</v>
      </c>
      <c r="I4">
        <v>794</v>
      </c>
      <c r="J4">
        <v>938</v>
      </c>
      <c r="K4">
        <v>956</v>
      </c>
      <c r="L4">
        <v>945</v>
      </c>
      <c r="M4">
        <v>964</v>
      </c>
      <c r="N4">
        <v>920</v>
      </c>
      <c r="O4">
        <v>917</v>
      </c>
      <c r="P4">
        <v>892</v>
      </c>
      <c r="Q4">
        <v>913</v>
      </c>
      <c r="R4">
        <v>888</v>
      </c>
      <c r="S4">
        <v>910</v>
      </c>
      <c r="T4">
        <v>915</v>
      </c>
      <c r="U4">
        <v>940</v>
      </c>
      <c r="V4">
        <v>937</v>
      </c>
      <c r="W4">
        <v>961</v>
      </c>
      <c r="X4">
        <v>1000</v>
      </c>
      <c r="Y4">
        <v>1064</v>
      </c>
      <c r="Z4">
        <v>1046</v>
      </c>
      <c r="AA4">
        <v>1002</v>
      </c>
      <c r="AB4">
        <v>972</v>
      </c>
      <c r="AC4">
        <v>898</v>
      </c>
    </row>
    <row r="5" spans="1:29" ht="12.6" x14ac:dyDescent="0.2">
      <c r="A5">
        <v>1</v>
      </c>
      <c r="B5" s="3" t="s">
        <v>570</v>
      </c>
      <c r="C5" t="s">
        <v>1631</v>
      </c>
      <c r="D5" t="str">
        <f t="shared" si="0"/>
        <v>PSIMD3</v>
      </c>
      <c r="E5">
        <v>636</v>
      </c>
      <c r="F5">
        <v>654</v>
      </c>
      <c r="G5">
        <v>615</v>
      </c>
      <c r="H5">
        <v>680</v>
      </c>
      <c r="I5">
        <v>642</v>
      </c>
      <c r="J5">
        <v>692</v>
      </c>
      <c r="K5">
        <v>705</v>
      </c>
      <c r="L5">
        <v>642</v>
      </c>
      <c r="M5">
        <v>651</v>
      </c>
      <c r="N5">
        <v>687</v>
      </c>
      <c r="O5">
        <v>699</v>
      </c>
      <c r="P5">
        <v>687</v>
      </c>
      <c r="Q5">
        <v>709</v>
      </c>
      <c r="R5">
        <v>704</v>
      </c>
      <c r="S5">
        <v>704</v>
      </c>
      <c r="T5">
        <v>681</v>
      </c>
      <c r="U5">
        <v>701</v>
      </c>
      <c r="V5">
        <v>692</v>
      </c>
      <c r="W5">
        <v>710</v>
      </c>
      <c r="X5">
        <v>687</v>
      </c>
      <c r="Y5">
        <v>673</v>
      </c>
      <c r="Z5">
        <v>661</v>
      </c>
      <c r="AA5">
        <v>642</v>
      </c>
      <c r="AB5">
        <v>631</v>
      </c>
      <c r="AC5">
        <v>576</v>
      </c>
    </row>
    <row r="6" spans="1:29" ht="12.6" x14ac:dyDescent="0.2">
      <c r="A6">
        <v>1</v>
      </c>
      <c r="B6" s="3" t="s">
        <v>570</v>
      </c>
      <c r="C6" t="s">
        <v>1629</v>
      </c>
      <c r="D6" t="str">
        <f t="shared" si="0"/>
        <v>PSIMD4</v>
      </c>
      <c r="E6">
        <v>451</v>
      </c>
      <c r="F6">
        <v>450</v>
      </c>
      <c r="G6">
        <v>428</v>
      </c>
      <c r="H6">
        <v>498</v>
      </c>
      <c r="I6">
        <v>438</v>
      </c>
      <c r="J6">
        <v>474</v>
      </c>
      <c r="K6">
        <v>517</v>
      </c>
      <c r="L6">
        <v>499</v>
      </c>
      <c r="M6">
        <v>521</v>
      </c>
      <c r="N6">
        <v>541</v>
      </c>
      <c r="O6">
        <v>551</v>
      </c>
      <c r="P6">
        <v>553</v>
      </c>
      <c r="Q6">
        <v>564</v>
      </c>
      <c r="R6">
        <v>548</v>
      </c>
      <c r="S6">
        <v>566</v>
      </c>
      <c r="T6">
        <v>568</v>
      </c>
      <c r="U6">
        <v>581</v>
      </c>
      <c r="V6">
        <v>567</v>
      </c>
      <c r="W6">
        <v>558</v>
      </c>
      <c r="X6">
        <v>610</v>
      </c>
      <c r="Y6">
        <v>580</v>
      </c>
      <c r="Z6">
        <v>571</v>
      </c>
      <c r="AA6">
        <v>559</v>
      </c>
      <c r="AB6">
        <v>552</v>
      </c>
      <c r="AC6">
        <v>530</v>
      </c>
    </row>
    <row r="7" spans="1:29" ht="12.6" x14ac:dyDescent="0.2">
      <c r="A7">
        <v>1</v>
      </c>
      <c r="B7" s="3" t="s">
        <v>570</v>
      </c>
      <c r="C7" t="s">
        <v>1627</v>
      </c>
      <c r="D7" t="str">
        <f t="shared" si="0"/>
        <v>PSIMD5</v>
      </c>
      <c r="E7">
        <v>431</v>
      </c>
      <c r="F7">
        <v>512</v>
      </c>
      <c r="G7">
        <v>477</v>
      </c>
      <c r="H7">
        <v>540</v>
      </c>
      <c r="I7">
        <v>528</v>
      </c>
      <c r="J7">
        <v>539</v>
      </c>
      <c r="K7">
        <v>553</v>
      </c>
      <c r="L7">
        <v>589</v>
      </c>
      <c r="M7">
        <v>607</v>
      </c>
      <c r="N7">
        <v>596</v>
      </c>
      <c r="O7">
        <v>613</v>
      </c>
      <c r="P7">
        <v>634</v>
      </c>
      <c r="Q7">
        <v>648</v>
      </c>
      <c r="R7">
        <v>644</v>
      </c>
      <c r="S7">
        <v>645</v>
      </c>
      <c r="T7">
        <v>628</v>
      </c>
      <c r="U7">
        <v>629</v>
      </c>
      <c r="V7">
        <v>626</v>
      </c>
      <c r="W7">
        <v>629</v>
      </c>
      <c r="X7">
        <v>558</v>
      </c>
      <c r="Y7">
        <v>569</v>
      </c>
      <c r="Z7">
        <v>565</v>
      </c>
      <c r="AA7">
        <v>562</v>
      </c>
      <c r="AB7">
        <v>565</v>
      </c>
      <c r="AC7">
        <v>552</v>
      </c>
    </row>
    <row r="8" spans="1:29" ht="12.6" x14ac:dyDescent="0.2">
      <c r="A8">
        <v>1</v>
      </c>
      <c r="B8" s="3" t="s">
        <v>570</v>
      </c>
      <c r="C8" t="s">
        <v>1964</v>
      </c>
      <c r="D8" t="str">
        <f t="shared" si="0"/>
        <v>PSIMD0</v>
      </c>
      <c r="E8">
        <v>10</v>
      </c>
      <c r="F8">
        <v>31</v>
      </c>
      <c r="G8">
        <v>25</v>
      </c>
      <c r="H8">
        <v>23</v>
      </c>
      <c r="I8">
        <v>19</v>
      </c>
      <c r="J8">
        <v>20</v>
      </c>
      <c r="K8">
        <v>18</v>
      </c>
      <c r="L8">
        <v>6</v>
      </c>
      <c r="M8">
        <v>8</v>
      </c>
      <c r="N8">
        <v>24</v>
      </c>
      <c r="O8">
        <v>27</v>
      </c>
      <c r="P8">
        <v>26</v>
      </c>
      <c r="Q8">
        <v>20</v>
      </c>
      <c r="R8">
        <v>16</v>
      </c>
      <c r="S8">
        <v>17</v>
      </c>
      <c r="T8">
        <v>13</v>
      </c>
      <c r="U8">
        <v>18</v>
      </c>
      <c r="V8">
        <v>18</v>
      </c>
      <c r="W8">
        <v>24</v>
      </c>
      <c r="X8">
        <v>13</v>
      </c>
      <c r="Y8">
        <v>10</v>
      </c>
      <c r="Z8">
        <v>6</v>
      </c>
      <c r="AA8">
        <v>25</v>
      </c>
      <c r="AB8">
        <v>23</v>
      </c>
      <c r="AC8">
        <v>120</v>
      </c>
    </row>
    <row r="9" spans="1:29" ht="12.6" x14ac:dyDescent="0.2">
      <c r="A9">
        <v>2</v>
      </c>
      <c r="B9" s="3" t="s">
        <v>556</v>
      </c>
      <c r="C9" t="s">
        <v>510</v>
      </c>
      <c r="D9" t="str">
        <f t="shared" si="0"/>
        <v>E1ALL</v>
      </c>
      <c r="E9">
        <v>792</v>
      </c>
      <c r="F9">
        <v>777</v>
      </c>
      <c r="G9">
        <v>810</v>
      </c>
      <c r="H9">
        <v>831</v>
      </c>
      <c r="I9">
        <v>800</v>
      </c>
      <c r="J9">
        <v>833</v>
      </c>
      <c r="K9">
        <v>863</v>
      </c>
      <c r="L9">
        <v>847</v>
      </c>
      <c r="M9">
        <v>871</v>
      </c>
      <c r="N9">
        <v>859</v>
      </c>
      <c r="O9">
        <v>873</v>
      </c>
      <c r="P9">
        <v>874</v>
      </c>
      <c r="Q9">
        <v>875</v>
      </c>
      <c r="R9">
        <v>865</v>
      </c>
      <c r="S9">
        <v>884</v>
      </c>
      <c r="T9">
        <v>873</v>
      </c>
      <c r="U9">
        <v>888</v>
      </c>
      <c r="V9">
        <v>883</v>
      </c>
      <c r="W9">
        <v>884</v>
      </c>
      <c r="X9">
        <v>870</v>
      </c>
      <c r="Y9">
        <v>870</v>
      </c>
      <c r="Z9">
        <v>857</v>
      </c>
      <c r="AA9">
        <v>837</v>
      </c>
      <c r="AB9">
        <v>807</v>
      </c>
      <c r="AC9">
        <v>783</v>
      </c>
    </row>
    <row r="10" spans="1:29" ht="12.6" x14ac:dyDescent="0.2">
      <c r="A10">
        <v>2</v>
      </c>
      <c r="B10" s="3" t="s">
        <v>556</v>
      </c>
      <c r="C10" t="s">
        <v>1628</v>
      </c>
      <c r="D10" t="str">
        <f t="shared" si="0"/>
        <v>E1SIMD1</v>
      </c>
      <c r="E10">
        <v>109</v>
      </c>
      <c r="F10">
        <v>151</v>
      </c>
      <c r="G10">
        <v>156</v>
      </c>
      <c r="H10">
        <v>160</v>
      </c>
      <c r="I10">
        <v>164</v>
      </c>
      <c r="J10">
        <v>173</v>
      </c>
      <c r="K10">
        <v>183</v>
      </c>
      <c r="L10">
        <v>168</v>
      </c>
      <c r="M10">
        <v>176</v>
      </c>
      <c r="N10">
        <v>153</v>
      </c>
      <c r="O10">
        <v>150</v>
      </c>
      <c r="P10">
        <v>141</v>
      </c>
      <c r="Q10">
        <v>153</v>
      </c>
      <c r="R10">
        <v>147</v>
      </c>
      <c r="S10">
        <v>158</v>
      </c>
      <c r="T10">
        <v>159</v>
      </c>
      <c r="U10">
        <v>169</v>
      </c>
      <c r="V10">
        <v>168</v>
      </c>
      <c r="W10">
        <v>166</v>
      </c>
      <c r="X10">
        <v>155</v>
      </c>
      <c r="Y10">
        <v>156</v>
      </c>
      <c r="Z10">
        <v>152</v>
      </c>
      <c r="AA10">
        <v>146</v>
      </c>
      <c r="AB10">
        <v>138</v>
      </c>
      <c r="AC10">
        <v>137</v>
      </c>
    </row>
    <row r="11" spans="1:29" ht="12.6" x14ac:dyDescent="0.2">
      <c r="A11">
        <v>2</v>
      </c>
      <c r="B11" s="3" t="s">
        <v>556</v>
      </c>
      <c r="C11" t="s">
        <v>1630</v>
      </c>
      <c r="D11" t="str">
        <f t="shared" si="0"/>
        <v>E1SIMD2</v>
      </c>
      <c r="E11">
        <v>191</v>
      </c>
      <c r="F11">
        <v>192</v>
      </c>
      <c r="G11">
        <v>188</v>
      </c>
      <c r="H11">
        <v>204</v>
      </c>
      <c r="I11">
        <v>180</v>
      </c>
      <c r="J11">
        <v>205</v>
      </c>
      <c r="K11">
        <v>207</v>
      </c>
      <c r="L11">
        <v>244</v>
      </c>
      <c r="M11">
        <v>251</v>
      </c>
      <c r="N11">
        <v>263</v>
      </c>
      <c r="O11">
        <v>273</v>
      </c>
      <c r="P11">
        <v>264</v>
      </c>
      <c r="Q11">
        <v>259</v>
      </c>
      <c r="R11">
        <v>264</v>
      </c>
      <c r="S11">
        <v>261</v>
      </c>
      <c r="T11">
        <v>267</v>
      </c>
      <c r="U11">
        <v>265</v>
      </c>
      <c r="V11">
        <v>267</v>
      </c>
      <c r="W11">
        <v>265</v>
      </c>
      <c r="X11">
        <v>278</v>
      </c>
      <c r="Y11">
        <v>313</v>
      </c>
      <c r="Z11">
        <v>308</v>
      </c>
      <c r="AA11">
        <v>287</v>
      </c>
      <c r="AB11">
        <v>281</v>
      </c>
      <c r="AC11">
        <v>253</v>
      </c>
    </row>
    <row r="12" spans="1:29" ht="12.6" x14ac:dyDescent="0.2">
      <c r="A12">
        <v>2</v>
      </c>
      <c r="B12" s="3" t="s">
        <v>556</v>
      </c>
      <c r="C12" t="s">
        <v>1631</v>
      </c>
      <c r="D12" t="str">
        <f t="shared" si="0"/>
        <v>E1SIMD3</v>
      </c>
      <c r="E12">
        <v>170</v>
      </c>
      <c r="F12">
        <v>178</v>
      </c>
      <c r="G12">
        <v>174</v>
      </c>
      <c r="H12">
        <v>195</v>
      </c>
      <c r="I12">
        <v>169</v>
      </c>
      <c r="J12">
        <v>183</v>
      </c>
      <c r="K12">
        <v>193</v>
      </c>
      <c r="L12">
        <v>152</v>
      </c>
      <c r="M12">
        <v>153</v>
      </c>
      <c r="N12">
        <v>168</v>
      </c>
      <c r="O12">
        <v>166</v>
      </c>
      <c r="P12">
        <v>156</v>
      </c>
      <c r="Q12">
        <v>160</v>
      </c>
      <c r="R12">
        <v>158</v>
      </c>
      <c r="S12">
        <v>152</v>
      </c>
      <c r="T12">
        <v>150</v>
      </c>
      <c r="U12">
        <v>149</v>
      </c>
      <c r="V12">
        <v>149</v>
      </c>
      <c r="W12">
        <v>147</v>
      </c>
      <c r="X12">
        <v>143</v>
      </c>
      <c r="Y12">
        <v>110</v>
      </c>
      <c r="Z12">
        <v>109</v>
      </c>
      <c r="AA12">
        <v>102</v>
      </c>
      <c r="AB12">
        <v>98</v>
      </c>
      <c r="AC12">
        <v>89</v>
      </c>
    </row>
    <row r="13" spans="1:29" ht="12.6" x14ac:dyDescent="0.2">
      <c r="A13">
        <v>2</v>
      </c>
      <c r="B13" s="3" t="s">
        <v>556</v>
      </c>
      <c r="C13" t="s">
        <v>1629</v>
      </c>
      <c r="D13" t="str">
        <f t="shared" si="0"/>
        <v>E1SIMD4</v>
      </c>
      <c r="E13">
        <v>135</v>
      </c>
      <c r="F13">
        <v>108</v>
      </c>
      <c r="G13">
        <v>107</v>
      </c>
      <c r="H13">
        <v>117</v>
      </c>
      <c r="I13">
        <v>108</v>
      </c>
      <c r="J13">
        <v>118</v>
      </c>
      <c r="K13">
        <v>128</v>
      </c>
      <c r="L13">
        <v>121</v>
      </c>
      <c r="M13">
        <v>124</v>
      </c>
      <c r="N13">
        <v>121</v>
      </c>
      <c r="O13">
        <v>118</v>
      </c>
      <c r="P13">
        <v>120</v>
      </c>
      <c r="Q13">
        <v>118</v>
      </c>
      <c r="R13">
        <v>111</v>
      </c>
      <c r="S13">
        <v>121</v>
      </c>
      <c r="T13">
        <v>118</v>
      </c>
      <c r="U13">
        <v>118</v>
      </c>
      <c r="V13">
        <v>117</v>
      </c>
      <c r="W13">
        <v>123</v>
      </c>
      <c r="X13">
        <v>167</v>
      </c>
      <c r="Y13">
        <v>145</v>
      </c>
      <c r="Z13">
        <v>141</v>
      </c>
      <c r="AA13">
        <v>146</v>
      </c>
      <c r="AB13">
        <v>147</v>
      </c>
      <c r="AC13">
        <v>140</v>
      </c>
    </row>
    <row r="14" spans="1:29" ht="12.6" x14ac:dyDescent="0.2">
      <c r="A14">
        <v>2</v>
      </c>
      <c r="B14" s="3" t="s">
        <v>556</v>
      </c>
      <c r="C14" t="s">
        <v>1627</v>
      </c>
      <c r="D14" t="str">
        <f t="shared" si="0"/>
        <v>E1SIMD5</v>
      </c>
      <c r="E14">
        <v>192</v>
      </c>
      <c r="F14">
        <v>211</v>
      </c>
      <c r="G14">
        <v>199</v>
      </c>
      <c r="H14">
        <v>221</v>
      </c>
      <c r="I14">
        <v>204</v>
      </c>
      <c r="J14">
        <v>221</v>
      </c>
      <c r="K14">
        <v>219</v>
      </c>
      <c r="L14">
        <v>232</v>
      </c>
      <c r="M14">
        <v>240</v>
      </c>
      <c r="N14">
        <v>234</v>
      </c>
      <c r="O14">
        <v>242</v>
      </c>
      <c r="P14">
        <v>273</v>
      </c>
      <c r="Q14">
        <v>272</v>
      </c>
      <c r="R14">
        <v>269</v>
      </c>
      <c r="S14">
        <v>271</v>
      </c>
      <c r="T14">
        <v>257</v>
      </c>
      <c r="U14">
        <v>258</v>
      </c>
      <c r="V14">
        <v>258</v>
      </c>
      <c r="W14">
        <v>257</v>
      </c>
      <c r="X14">
        <v>217</v>
      </c>
      <c r="Y14">
        <v>225</v>
      </c>
      <c r="Z14">
        <v>216</v>
      </c>
      <c r="AA14">
        <v>227</v>
      </c>
      <c r="AB14">
        <v>221</v>
      </c>
      <c r="AC14">
        <v>218</v>
      </c>
    </row>
    <row r="15" spans="1:29" ht="12.6" x14ac:dyDescent="0.2">
      <c r="A15">
        <v>2</v>
      </c>
      <c r="B15" s="3" t="s">
        <v>556</v>
      </c>
      <c r="C15" t="s">
        <v>1964</v>
      </c>
      <c r="D15" t="str">
        <f t="shared" si="0"/>
        <v>E1SIMD0</v>
      </c>
      <c r="E15">
        <v>0</v>
      </c>
      <c r="F15">
        <v>1</v>
      </c>
      <c r="G15">
        <v>1</v>
      </c>
      <c r="H15">
        <v>2</v>
      </c>
      <c r="I15">
        <v>0</v>
      </c>
      <c r="J15">
        <v>3</v>
      </c>
      <c r="K15">
        <v>3</v>
      </c>
      <c r="L15">
        <v>1</v>
      </c>
      <c r="M15">
        <v>1</v>
      </c>
      <c r="N15">
        <v>11</v>
      </c>
      <c r="O15">
        <v>9</v>
      </c>
      <c r="P15">
        <v>10</v>
      </c>
      <c r="Q15">
        <v>7</v>
      </c>
      <c r="R15">
        <v>6</v>
      </c>
      <c r="S15">
        <v>9</v>
      </c>
      <c r="T15">
        <v>8</v>
      </c>
      <c r="U15">
        <v>14</v>
      </c>
      <c r="V15">
        <v>14</v>
      </c>
      <c r="W15">
        <v>16</v>
      </c>
      <c r="X15">
        <v>3</v>
      </c>
      <c r="Y15">
        <v>3</v>
      </c>
      <c r="Z15">
        <v>5</v>
      </c>
      <c r="AA15">
        <v>7</v>
      </c>
      <c r="AB15">
        <v>6</v>
      </c>
      <c r="AC15">
        <v>27</v>
      </c>
    </row>
    <row r="16" spans="1:29" ht="12.6" x14ac:dyDescent="0.2">
      <c r="A16">
        <v>3</v>
      </c>
      <c r="B16" s="3" t="s">
        <v>571</v>
      </c>
      <c r="C16" t="s">
        <v>510</v>
      </c>
      <c r="D16" t="str">
        <f t="shared" si="0"/>
        <v>BALL</v>
      </c>
      <c r="E16">
        <v>63</v>
      </c>
      <c r="F16">
        <v>65</v>
      </c>
      <c r="G16">
        <v>66</v>
      </c>
      <c r="H16">
        <v>68</v>
      </c>
      <c r="I16">
        <v>71</v>
      </c>
      <c r="J16">
        <v>74</v>
      </c>
      <c r="K16">
        <v>75</v>
      </c>
      <c r="L16">
        <v>71</v>
      </c>
      <c r="M16">
        <v>69</v>
      </c>
      <c r="N16">
        <v>72</v>
      </c>
      <c r="O16">
        <v>68</v>
      </c>
      <c r="P16">
        <v>74</v>
      </c>
      <c r="Q16">
        <v>71</v>
      </c>
      <c r="R16">
        <v>71</v>
      </c>
      <c r="S16">
        <v>72</v>
      </c>
      <c r="T16">
        <v>70</v>
      </c>
      <c r="U16">
        <v>70</v>
      </c>
      <c r="V16">
        <v>69</v>
      </c>
      <c r="W16">
        <v>68</v>
      </c>
      <c r="X16">
        <v>64</v>
      </c>
      <c r="Y16">
        <v>65</v>
      </c>
      <c r="Z16">
        <v>62</v>
      </c>
      <c r="AA16">
        <v>60</v>
      </c>
      <c r="AB16">
        <v>58</v>
      </c>
      <c r="AC16">
        <v>55</v>
      </c>
    </row>
    <row r="17" spans="1:29" ht="12.6" x14ac:dyDescent="0.2">
      <c r="A17">
        <v>3</v>
      </c>
      <c r="B17" s="3" t="s">
        <v>571</v>
      </c>
      <c r="C17" t="s">
        <v>1628</v>
      </c>
      <c r="D17" t="str">
        <f t="shared" si="0"/>
        <v>BSIMD1</v>
      </c>
      <c r="E17">
        <v>0</v>
      </c>
      <c r="F17">
        <v>1</v>
      </c>
      <c r="G17">
        <v>0</v>
      </c>
      <c r="H17">
        <v>0</v>
      </c>
      <c r="I17">
        <v>4</v>
      </c>
      <c r="J17">
        <v>3</v>
      </c>
      <c r="K17">
        <v>3</v>
      </c>
      <c r="L17">
        <v>2</v>
      </c>
      <c r="M17">
        <v>3</v>
      </c>
      <c r="N17">
        <v>2</v>
      </c>
      <c r="O17">
        <v>3</v>
      </c>
      <c r="P17">
        <v>4</v>
      </c>
      <c r="Q17">
        <v>3</v>
      </c>
      <c r="R17">
        <v>4</v>
      </c>
      <c r="S17">
        <v>5</v>
      </c>
      <c r="T17">
        <v>3</v>
      </c>
      <c r="U17">
        <v>3</v>
      </c>
      <c r="V17">
        <v>2</v>
      </c>
      <c r="W17">
        <v>2</v>
      </c>
      <c r="X17">
        <v>7</v>
      </c>
      <c r="Y17">
        <v>7</v>
      </c>
      <c r="Z17">
        <v>8</v>
      </c>
      <c r="AA17">
        <v>8</v>
      </c>
      <c r="AB17">
        <v>8</v>
      </c>
      <c r="AC17">
        <v>8</v>
      </c>
    </row>
    <row r="18" spans="1:29" ht="12.6" x14ac:dyDescent="0.2">
      <c r="A18">
        <v>3</v>
      </c>
      <c r="B18" s="3" t="s">
        <v>571</v>
      </c>
      <c r="C18" t="s">
        <v>1630</v>
      </c>
      <c r="D18" t="str">
        <f t="shared" si="0"/>
        <v>BSIMD2</v>
      </c>
      <c r="E18">
        <v>45</v>
      </c>
      <c r="F18">
        <v>42</v>
      </c>
      <c r="G18">
        <v>43</v>
      </c>
      <c r="H18">
        <v>45</v>
      </c>
      <c r="I18">
        <v>43</v>
      </c>
      <c r="J18">
        <v>43</v>
      </c>
      <c r="K18">
        <v>45</v>
      </c>
      <c r="L18">
        <v>41</v>
      </c>
      <c r="M18">
        <v>38</v>
      </c>
      <c r="N18">
        <v>40</v>
      </c>
      <c r="O18">
        <v>38</v>
      </c>
      <c r="P18">
        <v>38</v>
      </c>
      <c r="Q18">
        <v>38</v>
      </c>
      <c r="R18">
        <v>41</v>
      </c>
      <c r="S18">
        <v>38</v>
      </c>
      <c r="T18">
        <v>40</v>
      </c>
      <c r="U18">
        <v>38</v>
      </c>
      <c r="V18">
        <v>38</v>
      </c>
      <c r="W18">
        <v>39</v>
      </c>
      <c r="X18">
        <v>39</v>
      </c>
      <c r="Y18">
        <v>33</v>
      </c>
      <c r="Z18">
        <v>30</v>
      </c>
      <c r="AA18">
        <v>27</v>
      </c>
      <c r="AB18">
        <v>28</v>
      </c>
      <c r="AC18">
        <v>25</v>
      </c>
    </row>
    <row r="19" spans="1:29" ht="12.6" x14ac:dyDescent="0.2">
      <c r="A19">
        <v>3</v>
      </c>
      <c r="B19" s="3" t="s">
        <v>571</v>
      </c>
      <c r="C19" t="s">
        <v>1631</v>
      </c>
      <c r="D19" t="str">
        <f t="shared" si="0"/>
        <v>BSIMD3</v>
      </c>
      <c r="E19">
        <v>13</v>
      </c>
      <c r="F19">
        <v>13</v>
      </c>
      <c r="G19">
        <v>13</v>
      </c>
      <c r="H19">
        <v>14</v>
      </c>
      <c r="I19">
        <v>15</v>
      </c>
      <c r="J19">
        <v>18</v>
      </c>
      <c r="K19">
        <v>16</v>
      </c>
      <c r="L19">
        <v>15</v>
      </c>
      <c r="M19">
        <v>16</v>
      </c>
      <c r="N19">
        <v>12</v>
      </c>
      <c r="O19">
        <v>10</v>
      </c>
      <c r="P19">
        <v>12</v>
      </c>
      <c r="Q19">
        <v>12</v>
      </c>
      <c r="R19">
        <v>12</v>
      </c>
      <c r="S19">
        <v>12</v>
      </c>
      <c r="T19">
        <v>12</v>
      </c>
      <c r="U19">
        <v>12</v>
      </c>
      <c r="V19">
        <v>11</v>
      </c>
      <c r="W19">
        <v>9</v>
      </c>
      <c r="X19">
        <v>4</v>
      </c>
      <c r="Y19">
        <v>10</v>
      </c>
      <c r="Z19">
        <v>10</v>
      </c>
      <c r="AA19">
        <v>9</v>
      </c>
      <c r="AB19">
        <v>9</v>
      </c>
      <c r="AC19">
        <v>8</v>
      </c>
    </row>
    <row r="20" spans="1:29" ht="12.6" x14ac:dyDescent="0.2">
      <c r="A20">
        <v>3</v>
      </c>
      <c r="B20" s="3" t="s">
        <v>571</v>
      </c>
      <c r="C20" t="s">
        <v>1629</v>
      </c>
      <c r="D20" t="str">
        <f t="shared" si="0"/>
        <v>BSIMD4</v>
      </c>
      <c r="E20">
        <v>5</v>
      </c>
      <c r="F20">
        <v>5</v>
      </c>
      <c r="G20">
        <v>4</v>
      </c>
      <c r="H20">
        <v>5</v>
      </c>
      <c r="I20">
        <v>4</v>
      </c>
      <c r="J20">
        <v>4</v>
      </c>
      <c r="K20">
        <v>5</v>
      </c>
      <c r="L20">
        <v>7</v>
      </c>
      <c r="M20">
        <v>7</v>
      </c>
      <c r="N20">
        <v>11</v>
      </c>
      <c r="O20">
        <v>11</v>
      </c>
      <c r="P20">
        <v>14</v>
      </c>
      <c r="Q20">
        <v>14</v>
      </c>
      <c r="R20">
        <v>10</v>
      </c>
      <c r="S20">
        <v>11</v>
      </c>
      <c r="T20">
        <v>9</v>
      </c>
      <c r="U20">
        <v>12</v>
      </c>
      <c r="V20">
        <v>13</v>
      </c>
      <c r="W20">
        <v>13</v>
      </c>
      <c r="X20">
        <v>8</v>
      </c>
      <c r="Y20">
        <v>9</v>
      </c>
      <c r="Z20">
        <v>8</v>
      </c>
      <c r="AA20">
        <v>8</v>
      </c>
      <c r="AB20">
        <v>8</v>
      </c>
      <c r="AC20">
        <v>9</v>
      </c>
    </row>
    <row r="21" spans="1:29" ht="12.6" x14ac:dyDescent="0.2">
      <c r="A21">
        <v>3</v>
      </c>
      <c r="B21" s="3" t="s">
        <v>571</v>
      </c>
      <c r="C21" t="s">
        <v>1627</v>
      </c>
      <c r="D21" t="str">
        <f t="shared" si="0"/>
        <v>BSIMD5</v>
      </c>
      <c r="E21">
        <v>0</v>
      </c>
      <c r="F21">
        <v>6</v>
      </c>
      <c r="G21">
        <v>6</v>
      </c>
      <c r="H21">
        <v>5</v>
      </c>
      <c r="I21">
        <v>5</v>
      </c>
      <c r="J21">
        <v>5</v>
      </c>
      <c r="K21">
        <v>5</v>
      </c>
      <c r="L21">
        <v>5</v>
      </c>
      <c r="M21">
        <v>5</v>
      </c>
      <c r="N21">
        <v>5</v>
      </c>
      <c r="O21">
        <v>5</v>
      </c>
      <c r="P21">
        <v>5</v>
      </c>
      <c r="Q21">
        <v>4</v>
      </c>
      <c r="R21">
        <v>4</v>
      </c>
      <c r="S21">
        <v>4</v>
      </c>
      <c r="T21">
        <v>4</v>
      </c>
      <c r="U21">
        <v>4</v>
      </c>
      <c r="V21">
        <v>4</v>
      </c>
      <c r="W21">
        <v>4</v>
      </c>
      <c r="X21">
        <v>4</v>
      </c>
      <c r="Y21">
        <v>5</v>
      </c>
      <c r="Z21">
        <v>5</v>
      </c>
      <c r="AA21">
        <v>5</v>
      </c>
      <c r="AB21">
        <v>5</v>
      </c>
      <c r="AC21">
        <v>6</v>
      </c>
    </row>
    <row r="22" spans="1:29" ht="12.6" x14ac:dyDescent="0.2">
      <c r="A22">
        <v>3</v>
      </c>
      <c r="B22" s="3" t="s">
        <v>571</v>
      </c>
      <c r="C22" t="s">
        <v>1964</v>
      </c>
      <c r="D22" t="str">
        <f t="shared" si="0"/>
        <v>BSIMD0</v>
      </c>
      <c r="E22">
        <v>0</v>
      </c>
      <c r="F22">
        <v>0</v>
      </c>
      <c r="G22">
        <v>0</v>
      </c>
      <c r="H22">
        <v>0</v>
      </c>
      <c r="I22">
        <v>0</v>
      </c>
      <c r="J22">
        <v>2</v>
      </c>
      <c r="K22">
        <v>2</v>
      </c>
      <c r="L22">
        <v>1</v>
      </c>
      <c r="M22">
        <v>0</v>
      </c>
      <c r="N22">
        <v>5</v>
      </c>
      <c r="O22">
        <v>4</v>
      </c>
      <c r="P22">
        <v>3</v>
      </c>
      <c r="Q22">
        <v>3</v>
      </c>
      <c r="R22">
        <v>2</v>
      </c>
      <c r="S22">
        <v>3</v>
      </c>
      <c r="T22">
        <v>3</v>
      </c>
      <c r="U22">
        <v>3</v>
      </c>
      <c r="V22">
        <v>2</v>
      </c>
      <c r="W22">
        <v>2</v>
      </c>
      <c r="X22">
        <v>3</v>
      </c>
      <c r="Y22">
        <v>2</v>
      </c>
      <c r="Z22">
        <v>2</v>
      </c>
      <c r="AA22">
        <v>4</v>
      </c>
      <c r="AB22">
        <v>2</v>
      </c>
      <c r="AC22">
        <v>2</v>
      </c>
    </row>
    <row r="23" spans="1:29" ht="12.6" x14ac:dyDescent="0.2">
      <c r="A23">
        <v>4</v>
      </c>
      <c r="B23" s="3" t="s">
        <v>572</v>
      </c>
      <c r="C23" t="s">
        <v>510</v>
      </c>
      <c r="D23" t="str">
        <f t="shared" si="0"/>
        <v>FALL</v>
      </c>
      <c r="E23">
        <v>212</v>
      </c>
      <c r="F23">
        <v>209</v>
      </c>
      <c r="G23">
        <v>220</v>
      </c>
      <c r="H23">
        <v>221</v>
      </c>
      <c r="I23">
        <v>214</v>
      </c>
      <c r="J23">
        <v>227</v>
      </c>
      <c r="K23">
        <v>237</v>
      </c>
      <c r="L23">
        <v>228</v>
      </c>
      <c r="M23">
        <v>232</v>
      </c>
      <c r="N23">
        <v>234</v>
      </c>
      <c r="O23">
        <v>242</v>
      </c>
      <c r="P23">
        <v>243</v>
      </c>
      <c r="Q23">
        <v>247</v>
      </c>
      <c r="R23">
        <v>240</v>
      </c>
      <c r="S23">
        <v>243</v>
      </c>
      <c r="T23">
        <v>240</v>
      </c>
      <c r="U23">
        <v>244</v>
      </c>
      <c r="V23">
        <v>242</v>
      </c>
      <c r="W23">
        <v>248</v>
      </c>
      <c r="X23">
        <v>244</v>
      </c>
      <c r="Y23">
        <v>243</v>
      </c>
      <c r="Z23">
        <v>239</v>
      </c>
      <c r="AA23">
        <v>226</v>
      </c>
      <c r="AB23">
        <v>222</v>
      </c>
      <c r="AC23">
        <v>214</v>
      </c>
    </row>
    <row r="24" spans="1:29" ht="12.6" x14ac:dyDescent="0.2">
      <c r="A24">
        <v>4</v>
      </c>
      <c r="B24" s="3" t="s">
        <v>572</v>
      </c>
      <c r="C24" t="s">
        <v>1628</v>
      </c>
      <c r="D24" t="str">
        <f t="shared" si="0"/>
        <v>FSIMD1</v>
      </c>
      <c r="E24">
        <v>37</v>
      </c>
      <c r="F24">
        <v>82</v>
      </c>
      <c r="G24">
        <v>81</v>
      </c>
      <c r="H24">
        <v>83</v>
      </c>
      <c r="I24">
        <v>85</v>
      </c>
      <c r="J24">
        <v>86</v>
      </c>
      <c r="K24">
        <v>93</v>
      </c>
      <c r="L24">
        <v>84</v>
      </c>
      <c r="M24">
        <v>83</v>
      </c>
      <c r="N24">
        <v>63</v>
      </c>
      <c r="O24">
        <v>68</v>
      </c>
      <c r="P24">
        <v>61</v>
      </c>
      <c r="Q24">
        <v>68</v>
      </c>
      <c r="R24">
        <v>62</v>
      </c>
      <c r="S24">
        <v>66</v>
      </c>
      <c r="T24">
        <v>68</v>
      </c>
      <c r="U24">
        <v>70</v>
      </c>
      <c r="V24">
        <v>69</v>
      </c>
      <c r="W24">
        <v>72</v>
      </c>
      <c r="X24">
        <v>50</v>
      </c>
      <c r="Y24">
        <v>48</v>
      </c>
      <c r="Z24">
        <v>46</v>
      </c>
      <c r="AA24">
        <v>47</v>
      </c>
      <c r="AB24">
        <v>42</v>
      </c>
      <c r="AC24">
        <v>43</v>
      </c>
    </row>
    <row r="25" spans="1:29" ht="12.6" x14ac:dyDescent="0.2">
      <c r="A25">
        <v>4</v>
      </c>
      <c r="B25" s="3" t="s">
        <v>572</v>
      </c>
      <c r="C25" t="s">
        <v>1630</v>
      </c>
      <c r="D25" t="str">
        <f t="shared" si="0"/>
        <v>FSIMD2</v>
      </c>
      <c r="E25">
        <v>60</v>
      </c>
      <c r="F25">
        <v>57</v>
      </c>
      <c r="G25">
        <v>57</v>
      </c>
      <c r="H25">
        <v>58</v>
      </c>
      <c r="I25">
        <v>51</v>
      </c>
      <c r="J25">
        <v>62</v>
      </c>
      <c r="K25">
        <v>64</v>
      </c>
      <c r="L25">
        <v>94</v>
      </c>
      <c r="M25">
        <v>97</v>
      </c>
      <c r="N25">
        <v>107</v>
      </c>
      <c r="O25">
        <v>112</v>
      </c>
      <c r="P25">
        <v>107</v>
      </c>
      <c r="Q25">
        <v>107</v>
      </c>
      <c r="R25">
        <v>104</v>
      </c>
      <c r="S25">
        <v>100</v>
      </c>
      <c r="T25">
        <v>101</v>
      </c>
      <c r="U25">
        <v>100</v>
      </c>
      <c r="V25">
        <v>101</v>
      </c>
      <c r="W25">
        <v>102</v>
      </c>
      <c r="X25">
        <v>98</v>
      </c>
      <c r="Y25">
        <v>124</v>
      </c>
      <c r="Z25">
        <v>118</v>
      </c>
      <c r="AA25">
        <v>105</v>
      </c>
      <c r="AB25">
        <v>106</v>
      </c>
      <c r="AC25">
        <v>95</v>
      </c>
    </row>
    <row r="26" spans="1:29" ht="12.6" x14ac:dyDescent="0.2">
      <c r="A26">
        <v>4</v>
      </c>
      <c r="B26" s="3" t="s">
        <v>572</v>
      </c>
      <c r="C26" t="s">
        <v>1631</v>
      </c>
      <c r="D26" t="str">
        <f t="shared" si="0"/>
        <v>FSIMD3</v>
      </c>
      <c r="E26">
        <v>53</v>
      </c>
      <c r="F26">
        <v>51</v>
      </c>
      <c r="G26">
        <v>54</v>
      </c>
      <c r="H26">
        <v>57</v>
      </c>
      <c r="I26">
        <v>54</v>
      </c>
      <c r="J26">
        <v>61</v>
      </c>
      <c r="K26">
        <v>62</v>
      </c>
      <c r="L26">
        <v>33</v>
      </c>
      <c r="M26">
        <v>32</v>
      </c>
      <c r="N26">
        <v>40</v>
      </c>
      <c r="O26">
        <v>38</v>
      </c>
      <c r="P26">
        <v>40</v>
      </c>
      <c r="Q26">
        <v>41</v>
      </c>
      <c r="R26">
        <v>42</v>
      </c>
      <c r="S26">
        <v>40</v>
      </c>
      <c r="T26">
        <v>38</v>
      </c>
      <c r="U26">
        <v>38</v>
      </c>
      <c r="V26">
        <v>37</v>
      </c>
      <c r="W26">
        <v>37</v>
      </c>
      <c r="X26">
        <v>57</v>
      </c>
      <c r="Y26">
        <v>29</v>
      </c>
      <c r="Z26">
        <v>28</v>
      </c>
      <c r="AA26">
        <v>25</v>
      </c>
      <c r="AB26">
        <v>24</v>
      </c>
      <c r="AC26">
        <v>20</v>
      </c>
    </row>
    <row r="27" spans="1:29" ht="12.6" x14ac:dyDescent="0.2">
      <c r="A27">
        <v>4</v>
      </c>
      <c r="B27" s="3" t="s">
        <v>572</v>
      </c>
      <c r="C27" t="s">
        <v>1629</v>
      </c>
      <c r="D27" t="str">
        <f t="shared" si="0"/>
        <v>FSIMD4</v>
      </c>
      <c r="E27">
        <v>40</v>
      </c>
      <c r="F27">
        <v>10</v>
      </c>
      <c r="G27">
        <v>12</v>
      </c>
      <c r="H27">
        <v>13</v>
      </c>
      <c r="I27">
        <v>12</v>
      </c>
      <c r="J27">
        <v>12</v>
      </c>
      <c r="K27">
        <v>18</v>
      </c>
      <c r="L27">
        <v>16</v>
      </c>
      <c r="M27">
        <v>16</v>
      </c>
      <c r="N27">
        <v>19</v>
      </c>
      <c r="O27">
        <v>17</v>
      </c>
      <c r="P27">
        <v>17</v>
      </c>
      <c r="Q27">
        <v>16</v>
      </c>
      <c r="R27">
        <v>15</v>
      </c>
      <c r="S27">
        <v>15</v>
      </c>
      <c r="T27">
        <v>16</v>
      </c>
      <c r="U27">
        <v>15</v>
      </c>
      <c r="V27">
        <v>14</v>
      </c>
      <c r="W27">
        <v>14</v>
      </c>
      <c r="X27">
        <v>43</v>
      </c>
      <c r="Y27">
        <v>23</v>
      </c>
      <c r="Z27">
        <v>22</v>
      </c>
      <c r="AA27">
        <v>23</v>
      </c>
      <c r="AB27">
        <v>23</v>
      </c>
      <c r="AC27">
        <v>24</v>
      </c>
    </row>
    <row r="28" spans="1:29" ht="12.6" x14ac:dyDescent="0.2">
      <c r="A28">
        <v>4</v>
      </c>
      <c r="B28" s="3" t="s">
        <v>572</v>
      </c>
      <c r="C28" t="s">
        <v>1627</v>
      </c>
      <c r="D28" t="str">
        <f t="shared" si="0"/>
        <v>FSIMD5</v>
      </c>
      <c r="E28">
        <v>22</v>
      </c>
      <c r="F28">
        <v>19</v>
      </c>
      <c r="G28">
        <v>16</v>
      </c>
      <c r="H28">
        <v>18</v>
      </c>
      <c r="I28">
        <v>18</v>
      </c>
      <c r="J28">
        <v>23</v>
      </c>
      <c r="K28">
        <v>14</v>
      </c>
      <c r="L28">
        <v>15</v>
      </c>
      <c r="M28">
        <v>18</v>
      </c>
      <c r="N28">
        <v>21</v>
      </c>
      <c r="O28">
        <v>21</v>
      </c>
      <c r="P28">
        <v>35</v>
      </c>
      <c r="Q28">
        <v>36</v>
      </c>
      <c r="R28">
        <v>36</v>
      </c>
      <c r="S28">
        <v>34</v>
      </c>
      <c r="T28">
        <v>32</v>
      </c>
      <c r="U28">
        <v>31</v>
      </c>
      <c r="V28">
        <v>35</v>
      </c>
      <c r="W28">
        <v>36</v>
      </c>
      <c r="X28">
        <v>14</v>
      </c>
      <c r="Y28">
        <v>33</v>
      </c>
      <c r="Z28">
        <v>35</v>
      </c>
      <c r="AA28">
        <v>33</v>
      </c>
      <c r="AB28">
        <v>33</v>
      </c>
      <c r="AC28">
        <v>35</v>
      </c>
    </row>
    <row r="29" spans="1:29" ht="12.6" x14ac:dyDescent="0.2">
      <c r="A29">
        <v>4</v>
      </c>
      <c r="B29" s="3" t="s">
        <v>572</v>
      </c>
      <c r="C29" t="s">
        <v>1964</v>
      </c>
      <c r="D29" t="str">
        <f t="shared" si="0"/>
        <v>FSIMD0</v>
      </c>
      <c r="E29">
        <v>0</v>
      </c>
      <c r="F29">
        <v>0</v>
      </c>
      <c r="G29">
        <v>0</v>
      </c>
      <c r="H29">
        <v>0</v>
      </c>
      <c r="I29">
        <v>0</v>
      </c>
      <c r="J29">
        <v>0</v>
      </c>
      <c r="K29">
        <v>0</v>
      </c>
      <c r="L29">
        <v>0</v>
      </c>
      <c r="M29">
        <v>0</v>
      </c>
      <c r="N29">
        <v>3</v>
      </c>
      <c r="O29">
        <v>2</v>
      </c>
      <c r="P29">
        <v>0</v>
      </c>
      <c r="Q29">
        <v>0</v>
      </c>
      <c r="R29">
        <v>0</v>
      </c>
      <c r="S29">
        <v>1</v>
      </c>
      <c r="T29">
        <v>0</v>
      </c>
      <c r="U29">
        <v>2</v>
      </c>
      <c r="V29">
        <v>0</v>
      </c>
      <c r="W29">
        <v>0</v>
      </c>
      <c r="X29">
        <v>0</v>
      </c>
      <c r="Y29">
        <v>1</v>
      </c>
      <c r="Z29">
        <v>3</v>
      </c>
      <c r="AA29">
        <v>3</v>
      </c>
      <c r="AB29">
        <v>4</v>
      </c>
      <c r="AC29">
        <v>8</v>
      </c>
    </row>
    <row r="30" spans="1:29" ht="12.6" x14ac:dyDescent="0.2">
      <c r="A30">
        <v>5</v>
      </c>
      <c r="B30" s="3" t="s">
        <v>573</v>
      </c>
      <c r="C30" t="s">
        <v>510</v>
      </c>
      <c r="D30" t="str">
        <f t="shared" si="0"/>
        <v>SALL</v>
      </c>
      <c r="E30">
        <v>524</v>
      </c>
      <c r="F30">
        <v>515</v>
      </c>
      <c r="G30">
        <v>534</v>
      </c>
      <c r="H30">
        <v>555</v>
      </c>
      <c r="I30">
        <v>529</v>
      </c>
      <c r="J30">
        <v>547</v>
      </c>
      <c r="K30">
        <v>569</v>
      </c>
      <c r="L30">
        <v>570</v>
      </c>
      <c r="M30">
        <v>593</v>
      </c>
      <c r="N30">
        <v>582</v>
      </c>
      <c r="O30">
        <v>591</v>
      </c>
      <c r="P30">
        <v>586</v>
      </c>
      <c r="Q30">
        <v>586</v>
      </c>
      <c r="R30">
        <v>579</v>
      </c>
      <c r="S30">
        <v>593</v>
      </c>
      <c r="T30">
        <v>583</v>
      </c>
      <c r="U30">
        <v>596</v>
      </c>
      <c r="V30">
        <v>598</v>
      </c>
      <c r="W30">
        <v>597</v>
      </c>
      <c r="X30">
        <v>584</v>
      </c>
      <c r="Y30">
        <v>581</v>
      </c>
      <c r="Z30">
        <v>570</v>
      </c>
      <c r="AA30">
        <v>567</v>
      </c>
      <c r="AB30">
        <v>546</v>
      </c>
      <c r="AC30">
        <v>533</v>
      </c>
    </row>
    <row r="31" spans="1:29" ht="12.6" x14ac:dyDescent="0.2">
      <c r="A31">
        <v>5</v>
      </c>
      <c r="B31" s="3" t="s">
        <v>573</v>
      </c>
      <c r="C31" t="s">
        <v>1628</v>
      </c>
      <c r="D31" t="str">
        <f t="shared" si="0"/>
        <v>SSIMD1</v>
      </c>
      <c r="E31">
        <v>72</v>
      </c>
      <c r="F31">
        <v>68</v>
      </c>
      <c r="G31">
        <v>75</v>
      </c>
      <c r="H31">
        <v>77</v>
      </c>
      <c r="I31">
        <v>75</v>
      </c>
      <c r="J31">
        <v>84</v>
      </c>
      <c r="K31">
        <v>87</v>
      </c>
      <c r="L31">
        <v>82</v>
      </c>
      <c r="M31">
        <v>90</v>
      </c>
      <c r="N31">
        <v>90</v>
      </c>
      <c r="O31">
        <v>81</v>
      </c>
      <c r="P31">
        <v>77</v>
      </c>
      <c r="Q31">
        <v>83</v>
      </c>
      <c r="R31">
        <v>82</v>
      </c>
      <c r="S31">
        <v>89</v>
      </c>
      <c r="T31">
        <v>90</v>
      </c>
      <c r="U31">
        <v>96</v>
      </c>
      <c r="V31">
        <v>97</v>
      </c>
      <c r="W31">
        <v>92</v>
      </c>
      <c r="X31">
        <v>98</v>
      </c>
      <c r="Y31">
        <v>101</v>
      </c>
      <c r="Z31">
        <v>98</v>
      </c>
      <c r="AA31">
        <v>91</v>
      </c>
      <c r="AB31">
        <v>88</v>
      </c>
      <c r="AC31">
        <v>86</v>
      </c>
    </row>
    <row r="32" spans="1:29" ht="12.6" x14ac:dyDescent="0.2">
      <c r="A32">
        <v>5</v>
      </c>
      <c r="B32" s="3" t="s">
        <v>573</v>
      </c>
      <c r="C32" t="s">
        <v>1630</v>
      </c>
      <c r="D32" t="str">
        <f t="shared" si="0"/>
        <v>SSIMD2</v>
      </c>
      <c r="E32">
        <v>86</v>
      </c>
      <c r="F32">
        <v>94</v>
      </c>
      <c r="G32">
        <v>88</v>
      </c>
      <c r="H32">
        <v>101</v>
      </c>
      <c r="I32">
        <v>87</v>
      </c>
      <c r="J32">
        <v>102</v>
      </c>
      <c r="K32">
        <v>100</v>
      </c>
      <c r="L32">
        <v>117</v>
      </c>
      <c r="M32">
        <v>125</v>
      </c>
      <c r="N32">
        <v>126</v>
      </c>
      <c r="O32">
        <v>132</v>
      </c>
      <c r="P32">
        <v>127</v>
      </c>
      <c r="Q32">
        <v>124</v>
      </c>
      <c r="R32">
        <v>126</v>
      </c>
      <c r="S32">
        <v>128</v>
      </c>
      <c r="T32">
        <v>131</v>
      </c>
      <c r="U32">
        <v>132</v>
      </c>
      <c r="V32">
        <v>135</v>
      </c>
      <c r="W32">
        <v>130</v>
      </c>
      <c r="X32">
        <v>145</v>
      </c>
      <c r="Y32">
        <v>161</v>
      </c>
      <c r="Z32">
        <v>163</v>
      </c>
      <c r="AA32">
        <v>159</v>
      </c>
      <c r="AB32">
        <v>153</v>
      </c>
      <c r="AC32">
        <v>137</v>
      </c>
    </row>
    <row r="33" spans="1:29" ht="12.6" x14ac:dyDescent="0.2">
      <c r="A33">
        <v>5</v>
      </c>
      <c r="B33" s="3" t="s">
        <v>573</v>
      </c>
      <c r="C33" t="s">
        <v>1631</v>
      </c>
      <c r="D33" t="str">
        <f t="shared" si="0"/>
        <v>SSIMD3</v>
      </c>
      <c r="E33">
        <v>105</v>
      </c>
      <c r="F33">
        <v>114</v>
      </c>
      <c r="G33">
        <v>107</v>
      </c>
      <c r="H33">
        <v>124</v>
      </c>
      <c r="I33">
        <v>102</v>
      </c>
      <c r="J33">
        <v>108</v>
      </c>
      <c r="K33">
        <v>121</v>
      </c>
      <c r="L33">
        <v>106</v>
      </c>
      <c r="M33">
        <v>106</v>
      </c>
      <c r="N33">
        <v>117</v>
      </c>
      <c r="O33">
        <v>119</v>
      </c>
      <c r="P33">
        <v>106</v>
      </c>
      <c r="Q33">
        <v>108</v>
      </c>
      <c r="R33">
        <v>104</v>
      </c>
      <c r="S33">
        <v>100</v>
      </c>
      <c r="T33">
        <v>100</v>
      </c>
      <c r="U33">
        <v>99</v>
      </c>
      <c r="V33">
        <v>101</v>
      </c>
      <c r="W33">
        <v>101</v>
      </c>
      <c r="X33">
        <v>82</v>
      </c>
      <c r="Y33">
        <v>71</v>
      </c>
      <c r="Z33">
        <v>71</v>
      </c>
      <c r="AA33">
        <v>68</v>
      </c>
      <c r="AB33">
        <v>65</v>
      </c>
      <c r="AC33">
        <v>61</v>
      </c>
    </row>
    <row r="34" spans="1:29" ht="12.6" x14ac:dyDescent="0.2">
      <c r="A34">
        <v>5</v>
      </c>
      <c r="B34" s="3" t="s">
        <v>573</v>
      </c>
      <c r="C34" t="s">
        <v>1629</v>
      </c>
      <c r="D34" t="str">
        <f t="shared" si="0"/>
        <v>SSIMD4</v>
      </c>
      <c r="E34">
        <v>90</v>
      </c>
      <c r="F34">
        <v>93</v>
      </c>
      <c r="G34">
        <v>91</v>
      </c>
      <c r="H34">
        <v>99</v>
      </c>
      <c r="I34">
        <v>92</v>
      </c>
      <c r="J34">
        <v>102</v>
      </c>
      <c r="K34">
        <v>105</v>
      </c>
      <c r="L34">
        <v>103</v>
      </c>
      <c r="M34">
        <v>107</v>
      </c>
      <c r="N34">
        <v>97</v>
      </c>
      <c r="O34">
        <v>95</v>
      </c>
      <c r="P34">
        <v>95</v>
      </c>
      <c r="Q34">
        <v>94</v>
      </c>
      <c r="R34">
        <v>92</v>
      </c>
      <c r="S34">
        <v>100</v>
      </c>
      <c r="T34">
        <v>98</v>
      </c>
      <c r="U34">
        <v>96</v>
      </c>
      <c r="V34">
        <v>96</v>
      </c>
      <c r="W34">
        <v>102</v>
      </c>
      <c r="X34">
        <v>122</v>
      </c>
      <c r="Y34">
        <v>120</v>
      </c>
      <c r="Z34">
        <v>118</v>
      </c>
      <c r="AA34">
        <v>122</v>
      </c>
      <c r="AB34">
        <v>123</v>
      </c>
      <c r="AC34">
        <v>114</v>
      </c>
    </row>
    <row r="35" spans="1:29" ht="12.6" x14ac:dyDescent="0.2">
      <c r="A35">
        <v>5</v>
      </c>
      <c r="B35" s="3" t="s">
        <v>573</v>
      </c>
      <c r="C35" t="s">
        <v>1627</v>
      </c>
      <c r="D35" t="str">
        <f t="shared" si="0"/>
        <v>SSIMD5</v>
      </c>
      <c r="E35">
        <v>171</v>
      </c>
      <c r="F35">
        <v>190</v>
      </c>
      <c r="G35">
        <v>180</v>
      </c>
      <c r="H35">
        <v>203</v>
      </c>
      <c r="I35">
        <v>186</v>
      </c>
      <c r="J35">
        <v>200</v>
      </c>
      <c r="K35">
        <v>206</v>
      </c>
      <c r="L35">
        <v>212</v>
      </c>
      <c r="M35">
        <v>217</v>
      </c>
      <c r="N35">
        <v>208</v>
      </c>
      <c r="O35">
        <v>216</v>
      </c>
      <c r="P35">
        <v>233</v>
      </c>
      <c r="Q35">
        <v>232</v>
      </c>
      <c r="R35">
        <v>229</v>
      </c>
      <c r="S35">
        <v>233</v>
      </c>
      <c r="T35">
        <v>221</v>
      </c>
      <c r="U35">
        <v>224</v>
      </c>
      <c r="V35">
        <v>220</v>
      </c>
      <c r="W35">
        <v>218</v>
      </c>
      <c r="X35">
        <v>200</v>
      </c>
      <c r="Y35">
        <v>188</v>
      </c>
      <c r="Z35">
        <v>177</v>
      </c>
      <c r="AA35">
        <v>190</v>
      </c>
      <c r="AB35">
        <v>183</v>
      </c>
      <c r="AC35">
        <v>177</v>
      </c>
    </row>
    <row r="36" spans="1:29" ht="12.6" x14ac:dyDescent="0.2">
      <c r="A36">
        <v>5</v>
      </c>
      <c r="B36" s="3" t="s">
        <v>573</v>
      </c>
      <c r="C36" t="s">
        <v>1964</v>
      </c>
      <c r="D36" t="str">
        <f t="shared" si="0"/>
        <v>SSIMD0</v>
      </c>
      <c r="E36">
        <v>0</v>
      </c>
      <c r="F36">
        <v>1</v>
      </c>
      <c r="G36">
        <v>1</v>
      </c>
      <c r="H36">
        <v>2</v>
      </c>
      <c r="I36">
        <v>0</v>
      </c>
      <c r="J36">
        <v>1</v>
      </c>
      <c r="K36">
        <v>1</v>
      </c>
      <c r="L36">
        <v>0</v>
      </c>
      <c r="M36">
        <v>1</v>
      </c>
      <c r="N36">
        <v>3</v>
      </c>
      <c r="O36">
        <v>3</v>
      </c>
      <c r="P36">
        <v>7</v>
      </c>
      <c r="Q36">
        <v>4</v>
      </c>
      <c r="R36">
        <v>4</v>
      </c>
      <c r="S36">
        <v>5</v>
      </c>
      <c r="T36">
        <v>5</v>
      </c>
      <c r="U36">
        <v>10</v>
      </c>
      <c r="V36">
        <v>12</v>
      </c>
      <c r="W36">
        <v>14</v>
      </c>
      <c r="X36">
        <v>0</v>
      </c>
      <c r="Y36">
        <v>0</v>
      </c>
      <c r="Z36">
        <v>0</v>
      </c>
      <c r="AA36">
        <v>0</v>
      </c>
      <c r="AB36">
        <v>0</v>
      </c>
      <c r="AC36">
        <v>17</v>
      </c>
    </row>
    <row r="37" spans="1:29" ht="12.6" x14ac:dyDescent="0.2">
      <c r="A37">
        <v>6</v>
      </c>
      <c r="B37" s="3" t="s">
        <v>561</v>
      </c>
      <c r="C37" t="s">
        <v>510</v>
      </c>
      <c r="D37" t="str">
        <f t="shared" si="0"/>
        <v>N1ALL</v>
      </c>
      <c r="E37">
        <v>781</v>
      </c>
      <c r="F37">
        <v>760</v>
      </c>
      <c r="G37">
        <v>809</v>
      </c>
      <c r="H37">
        <v>837</v>
      </c>
      <c r="I37">
        <v>845</v>
      </c>
      <c r="J37">
        <v>869</v>
      </c>
      <c r="K37">
        <v>896</v>
      </c>
      <c r="L37">
        <v>874</v>
      </c>
      <c r="M37">
        <v>885</v>
      </c>
      <c r="N37">
        <v>886</v>
      </c>
      <c r="O37">
        <v>876</v>
      </c>
      <c r="P37">
        <v>878</v>
      </c>
      <c r="Q37">
        <v>889</v>
      </c>
      <c r="R37">
        <v>873</v>
      </c>
      <c r="S37">
        <v>881</v>
      </c>
      <c r="T37">
        <v>869</v>
      </c>
      <c r="U37">
        <v>889</v>
      </c>
      <c r="V37">
        <v>887</v>
      </c>
      <c r="W37">
        <v>892</v>
      </c>
      <c r="X37">
        <v>878</v>
      </c>
      <c r="Y37">
        <v>892</v>
      </c>
      <c r="Z37">
        <v>887</v>
      </c>
      <c r="AA37">
        <v>863</v>
      </c>
      <c r="AB37">
        <v>853</v>
      </c>
      <c r="AC37">
        <v>820</v>
      </c>
    </row>
    <row r="38" spans="1:29" ht="12.6" x14ac:dyDescent="0.2">
      <c r="A38">
        <v>6</v>
      </c>
      <c r="B38" s="3" t="s">
        <v>561</v>
      </c>
      <c r="C38" t="s">
        <v>1628</v>
      </c>
      <c r="D38" t="str">
        <f t="shared" si="0"/>
        <v>N1SIMD1</v>
      </c>
      <c r="E38">
        <v>118</v>
      </c>
      <c r="F38">
        <v>114</v>
      </c>
      <c r="G38">
        <v>127</v>
      </c>
      <c r="H38">
        <v>127</v>
      </c>
      <c r="I38">
        <v>126</v>
      </c>
      <c r="J38">
        <v>115</v>
      </c>
      <c r="K38">
        <v>115</v>
      </c>
      <c r="L38">
        <v>100</v>
      </c>
      <c r="M38">
        <v>102</v>
      </c>
      <c r="N38">
        <v>109</v>
      </c>
      <c r="O38">
        <v>107</v>
      </c>
      <c r="P38">
        <v>111</v>
      </c>
      <c r="Q38">
        <v>117</v>
      </c>
      <c r="R38">
        <v>116</v>
      </c>
      <c r="S38">
        <v>118</v>
      </c>
      <c r="T38">
        <v>114</v>
      </c>
      <c r="U38">
        <v>112</v>
      </c>
      <c r="V38">
        <v>109</v>
      </c>
      <c r="W38">
        <v>107</v>
      </c>
      <c r="X38">
        <v>134</v>
      </c>
      <c r="Y38">
        <v>141</v>
      </c>
      <c r="Z38">
        <v>139</v>
      </c>
      <c r="AA38">
        <v>136</v>
      </c>
      <c r="AB38">
        <v>123</v>
      </c>
      <c r="AC38">
        <v>107</v>
      </c>
    </row>
    <row r="39" spans="1:29" ht="12.6" x14ac:dyDescent="0.2">
      <c r="A39">
        <v>6</v>
      </c>
      <c r="B39" s="3" t="s">
        <v>561</v>
      </c>
      <c r="C39" t="s">
        <v>1630</v>
      </c>
      <c r="D39" t="str">
        <f t="shared" si="0"/>
        <v>N1SIMD2</v>
      </c>
      <c r="E39">
        <v>172</v>
      </c>
      <c r="F39">
        <v>176</v>
      </c>
      <c r="G39">
        <v>165</v>
      </c>
      <c r="H39">
        <v>178</v>
      </c>
      <c r="I39">
        <v>156</v>
      </c>
      <c r="J39">
        <v>247</v>
      </c>
      <c r="K39">
        <v>256</v>
      </c>
      <c r="L39">
        <v>287</v>
      </c>
      <c r="M39">
        <v>289</v>
      </c>
      <c r="N39">
        <v>238</v>
      </c>
      <c r="O39">
        <v>220</v>
      </c>
      <c r="P39">
        <v>224</v>
      </c>
      <c r="Q39">
        <v>231</v>
      </c>
      <c r="R39">
        <v>222</v>
      </c>
      <c r="S39">
        <v>231</v>
      </c>
      <c r="T39">
        <v>232</v>
      </c>
      <c r="U39">
        <v>241</v>
      </c>
      <c r="V39">
        <v>249</v>
      </c>
      <c r="W39">
        <v>264</v>
      </c>
      <c r="X39">
        <v>258</v>
      </c>
      <c r="Y39">
        <v>267</v>
      </c>
      <c r="Z39">
        <v>265</v>
      </c>
      <c r="AA39">
        <v>254</v>
      </c>
      <c r="AB39">
        <v>243</v>
      </c>
      <c r="AC39">
        <v>212</v>
      </c>
    </row>
    <row r="40" spans="1:29" ht="12.6" x14ac:dyDescent="0.2">
      <c r="A40">
        <v>6</v>
      </c>
      <c r="B40" s="3" t="s">
        <v>561</v>
      </c>
      <c r="C40" t="s">
        <v>1631</v>
      </c>
      <c r="D40" t="str">
        <f t="shared" si="0"/>
        <v>N1SIMD3</v>
      </c>
      <c r="E40">
        <v>200</v>
      </c>
      <c r="F40">
        <v>198</v>
      </c>
      <c r="G40">
        <v>192</v>
      </c>
      <c r="H40">
        <v>207</v>
      </c>
      <c r="I40">
        <v>211</v>
      </c>
      <c r="J40">
        <v>219</v>
      </c>
      <c r="K40">
        <v>226</v>
      </c>
      <c r="L40">
        <v>185</v>
      </c>
      <c r="M40">
        <v>184</v>
      </c>
      <c r="N40">
        <v>193</v>
      </c>
      <c r="O40">
        <v>187</v>
      </c>
      <c r="P40">
        <v>193</v>
      </c>
      <c r="Q40">
        <v>187</v>
      </c>
      <c r="R40">
        <v>186</v>
      </c>
      <c r="S40">
        <v>186</v>
      </c>
      <c r="T40">
        <v>176</v>
      </c>
      <c r="U40">
        <v>189</v>
      </c>
      <c r="V40">
        <v>192</v>
      </c>
      <c r="W40">
        <v>195</v>
      </c>
      <c r="X40">
        <v>213</v>
      </c>
      <c r="Y40">
        <v>234</v>
      </c>
      <c r="Z40">
        <v>225</v>
      </c>
      <c r="AA40">
        <v>225</v>
      </c>
      <c r="AB40">
        <v>225</v>
      </c>
      <c r="AC40">
        <v>204</v>
      </c>
    </row>
    <row r="41" spans="1:29" ht="12.6" x14ac:dyDescent="0.2">
      <c r="A41">
        <v>6</v>
      </c>
      <c r="B41" s="3" t="s">
        <v>561</v>
      </c>
      <c r="C41" t="s">
        <v>1629</v>
      </c>
      <c r="D41" t="str">
        <f t="shared" si="0"/>
        <v>N1SIMD4</v>
      </c>
      <c r="E41">
        <v>154</v>
      </c>
      <c r="F41">
        <v>160</v>
      </c>
      <c r="G41">
        <v>147</v>
      </c>
      <c r="H41">
        <v>186</v>
      </c>
      <c r="I41">
        <v>161</v>
      </c>
      <c r="J41">
        <v>160</v>
      </c>
      <c r="K41">
        <v>170</v>
      </c>
      <c r="L41">
        <v>178</v>
      </c>
      <c r="M41">
        <v>184</v>
      </c>
      <c r="N41">
        <v>224</v>
      </c>
      <c r="O41">
        <v>215</v>
      </c>
      <c r="P41">
        <v>217</v>
      </c>
      <c r="Q41">
        <v>224</v>
      </c>
      <c r="R41">
        <v>227</v>
      </c>
      <c r="S41">
        <v>233</v>
      </c>
      <c r="T41">
        <v>235</v>
      </c>
      <c r="U41">
        <v>234</v>
      </c>
      <c r="V41">
        <v>222</v>
      </c>
      <c r="W41">
        <v>214</v>
      </c>
      <c r="X41">
        <v>203</v>
      </c>
      <c r="Y41">
        <v>192</v>
      </c>
      <c r="Z41">
        <v>193</v>
      </c>
      <c r="AA41">
        <v>191</v>
      </c>
      <c r="AB41">
        <v>192</v>
      </c>
      <c r="AC41">
        <v>187</v>
      </c>
    </row>
    <row r="42" spans="1:29" ht="12.6" x14ac:dyDescent="0.2">
      <c r="A42">
        <v>6</v>
      </c>
      <c r="B42" s="3" t="s">
        <v>561</v>
      </c>
      <c r="C42" t="s">
        <v>1627</v>
      </c>
      <c r="D42" t="str">
        <f t="shared" si="0"/>
        <v>N1SIMD5</v>
      </c>
      <c r="E42">
        <v>136</v>
      </c>
      <c r="F42">
        <v>161</v>
      </c>
      <c r="G42">
        <v>164</v>
      </c>
      <c r="H42">
        <v>185</v>
      </c>
      <c r="I42">
        <v>197</v>
      </c>
      <c r="J42">
        <v>182</v>
      </c>
      <c r="K42">
        <v>189</v>
      </c>
      <c r="L42">
        <v>185</v>
      </c>
      <c r="M42">
        <v>189</v>
      </c>
      <c r="N42">
        <v>189</v>
      </c>
      <c r="O42">
        <v>195</v>
      </c>
      <c r="P42">
        <v>187</v>
      </c>
      <c r="Q42">
        <v>191</v>
      </c>
      <c r="R42">
        <v>191</v>
      </c>
      <c r="S42">
        <v>189</v>
      </c>
      <c r="T42">
        <v>191</v>
      </c>
      <c r="U42">
        <v>191</v>
      </c>
      <c r="V42">
        <v>187</v>
      </c>
      <c r="W42">
        <v>185</v>
      </c>
      <c r="X42">
        <v>147</v>
      </c>
      <c r="Y42">
        <v>153</v>
      </c>
      <c r="Z42">
        <v>154</v>
      </c>
      <c r="AA42">
        <v>148</v>
      </c>
      <c r="AB42">
        <v>153</v>
      </c>
      <c r="AC42">
        <v>145</v>
      </c>
    </row>
    <row r="43" spans="1:29" ht="12.6" x14ac:dyDescent="0.2">
      <c r="A43">
        <v>6</v>
      </c>
      <c r="B43" s="3" t="s">
        <v>561</v>
      </c>
      <c r="C43" t="s">
        <v>1964</v>
      </c>
      <c r="D43" t="str">
        <f t="shared" si="0"/>
        <v>N1SIMD0</v>
      </c>
      <c r="E43">
        <v>7</v>
      </c>
      <c r="F43">
        <v>15</v>
      </c>
      <c r="G43">
        <v>15</v>
      </c>
      <c r="H43">
        <v>14</v>
      </c>
      <c r="I43">
        <v>14</v>
      </c>
      <c r="J43">
        <v>8</v>
      </c>
      <c r="K43">
        <v>7</v>
      </c>
      <c r="L43">
        <v>5</v>
      </c>
      <c r="M43">
        <v>6</v>
      </c>
      <c r="N43">
        <v>8</v>
      </c>
      <c r="O43">
        <v>11</v>
      </c>
      <c r="P43">
        <v>8</v>
      </c>
      <c r="Q43">
        <v>9</v>
      </c>
      <c r="R43">
        <v>5</v>
      </c>
      <c r="S43">
        <v>4</v>
      </c>
      <c r="T43">
        <v>2</v>
      </c>
      <c r="U43">
        <v>2</v>
      </c>
      <c r="V43">
        <v>0</v>
      </c>
      <c r="W43">
        <v>0</v>
      </c>
      <c r="X43">
        <v>9</v>
      </c>
      <c r="Y43">
        <v>0</v>
      </c>
      <c r="Z43">
        <v>0</v>
      </c>
      <c r="AA43">
        <v>0</v>
      </c>
      <c r="AB43">
        <v>0</v>
      </c>
      <c r="AC43">
        <v>38</v>
      </c>
    </row>
    <row r="44" spans="1:29" ht="12.6" x14ac:dyDescent="0.2">
      <c r="A44">
        <v>7</v>
      </c>
      <c r="B44" s="3" t="s">
        <v>574</v>
      </c>
      <c r="C44" t="s">
        <v>510</v>
      </c>
      <c r="D44" t="str">
        <f t="shared" si="0"/>
        <v>HALL</v>
      </c>
      <c r="E44">
        <v>195</v>
      </c>
      <c r="F44">
        <v>193</v>
      </c>
      <c r="G44">
        <v>205</v>
      </c>
      <c r="H44">
        <v>211</v>
      </c>
      <c r="I44">
        <v>213</v>
      </c>
      <c r="J44">
        <v>213</v>
      </c>
      <c r="K44">
        <v>225</v>
      </c>
      <c r="L44">
        <v>222</v>
      </c>
      <c r="M44">
        <v>219</v>
      </c>
      <c r="N44">
        <v>215</v>
      </c>
      <c r="O44">
        <v>208</v>
      </c>
      <c r="P44">
        <v>213</v>
      </c>
      <c r="Q44">
        <v>223</v>
      </c>
      <c r="R44">
        <v>216</v>
      </c>
      <c r="S44">
        <v>213</v>
      </c>
      <c r="T44">
        <v>203</v>
      </c>
      <c r="U44">
        <v>213</v>
      </c>
      <c r="V44">
        <v>217</v>
      </c>
      <c r="W44">
        <v>217</v>
      </c>
      <c r="X44">
        <v>213</v>
      </c>
      <c r="Y44">
        <v>220</v>
      </c>
      <c r="Z44">
        <v>221</v>
      </c>
      <c r="AA44">
        <v>214</v>
      </c>
      <c r="AB44">
        <v>205</v>
      </c>
      <c r="AC44">
        <v>197</v>
      </c>
    </row>
    <row r="45" spans="1:29" ht="12.6" x14ac:dyDescent="0.2">
      <c r="A45">
        <v>7</v>
      </c>
      <c r="B45" s="3" t="s">
        <v>574</v>
      </c>
      <c r="C45" t="s">
        <v>1628</v>
      </c>
      <c r="D45" t="str">
        <f t="shared" si="0"/>
        <v>HSIMD1</v>
      </c>
      <c r="E45">
        <v>24</v>
      </c>
      <c r="F45">
        <v>26</v>
      </c>
      <c r="G45">
        <v>30</v>
      </c>
      <c r="H45">
        <v>30</v>
      </c>
      <c r="I45">
        <v>30</v>
      </c>
      <c r="J45">
        <v>25</v>
      </c>
      <c r="K45">
        <v>26</v>
      </c>
      <c r="L45">
        <v>22</v>
      </c>
      <c r="M45">
        <v>20</v>
      </c>
      <c r="N45">
        <v>23</v>
      </c>
      <c r="O45">
        <v>23</v>
      </c>
      <c r="P45">
        <v>24</v>
      </c>
      <c r="Q45">
        <v>26</v>
      </c>
      <c r="R45">
        <v>27</v>
      </c>
      <c r="S45">
        <v>27</v>
      </c>
      <c r="T45">
        <v>22</v>
      </c>
      <c r="U45">
        <v>21</v>
      </c>
      <c r="V45">
        <v>17</v>
      </c>
      <c r="W45">
        <v>14</v>
      </c>
      <c r="X45">
        <v>22</v>
      </c>
      <c r="Y45">
        <v>31</v>
      </c>
      <c r="Z45">
        <v>33</v>
      </c>
      <c r="AA45">
        <v>33</v>
      </c>
      <c r="AB45">
        <v>29</v>
      </c>
      <c r="AC45">
        <v>26</v>
      </c>
    </row>
    <row r="46" spans="1:29" ht="12.6" x14ac:dyDescent="0.2">
      <c r="A46">
        <v>7</v>
      </c>
      <c r="B46" s="3" t="s">
        <v>574</v>
      </c>
      <c r="C46" t="s">
        <v>1630</v>
      </c>
      <c r="D46" t="str">
        <f t="shared" si="0"/>
        <v>HSIMD2</v>
      </c>
      <c r="E46">
        <v>46</v>
      </c>
      <c r="F46">
        <v>61</v>
      </c>
      <c r="G46">
        <v>56</v>
      </c>
      <c r="H46">
        <v>57</v>
      </c>
      <c r="I46">
        <v>51</v>
      </c>
      <c r="J46">
        <v>64</v>
      </c>
      <c r="K46">
        <v>63</v>
      </c>
      <c r="L46">
        <v>100</v>
      </c>
      <c r="M46">
        <v>99</v>
      </c>
      <c r="N46">
        <v>95</v>
      </c>
      <c r="O46">
        <v>89</v>
      </c>
      <c r="P46">
        <v>88</v>
      </c>
      <c r="Q46">
        <v>97</v>
      </c>
      <c r="R46">
        <v>94</v>
      </c>
      <c r="S46">
        <v>100</v>
      </c>
      <c r="T46">
        <v>99</v>
      </c>
      <c r="U46">
        <v>106</v>
      </c>
      <c r="V46">
        <v>108</v>
      </c>
      <c r="W46">
        <v>109</v>
      </c>
      <c r="X46">
        <v>122</v>
      </c>
      <c r="Y46">
        <v>116</v>
      </c>
      <c r="Z46">
        <v>113</v>
      </c>
      <c r="AA46">
        <v>107</v>
      </c>
      <c r="AB46">
        <v>103</v>
      </c>
      <c r="AC46">
        <v>93</v>
      </c>
    </row>
    <row r="47" spans="1:29" ht="12.6" x14ac:dyDescent="0.2">
      <c r="A47">
        <v>7</v>
      </c>
      <c r="B47" s="3" t="s">
        <v>574</v>
      </c>
      <c r="C47" t="s">
        <v>1631</v>
      </c>
      <c r="D47" t="str">
        <f t="shared" si="0"/>
        <v>HSIMD3</v>
      </c>
      <c r="E47">
        <v>56</v>
      </c>
      <c r="F47">
        <v>59</v>
      </c>
      <c r="G47">
        <v>53</v>
      </c>
      <c r="H47">
        <v>66</v>
      </c>
      <c r="I47">
        <v>72</v>
      </c>
      <c r="J47">
        <v>75</v>
      </c>
      <c r="K47">
        <v>86</v>
      </c>
      <c r="L47">
        <v>68</v>
      </c>
      <c r="M47">
        <v>68</v>
      </c>
      <c r="N47">
        <v>68</v>
      </c>
      <c r="O47">
        <v>67</v>
      </c>
      <c r="P47">
        <v>69</v>
      </c>
      <c r="Q47">
        <v>70</v>
      </c>
      <c r="R47">
        <v>70</v>
      </c>
      <c r="S47">
        <v>62</v>
      </c>
      <c r="T47">
        <v>60</v>
      </c>
      <c r="U47">
        <v>65</v>
      </c>
      <c r="V47">
        <v>67</v>
      </c>
      <c r="W47">
        <v>70</v>
      </c>
      <c r="X47">
        <v>46</v>
      </c>
      <c r="Y47">
        <v>49</v>
      </c>
      <c r="Z47">
        <v>50</v>
      </c>
      <c r="AA47">
        <v>51</v>
      </c>
      <c r="AB47">
        <v>47</v>
      </c>
      <c r="AC47">
        <v>46</v>
      </c>
    </row>
    <row r="48" spans="1:29" ht="12.6" x14ac:dyDescent="0.2">
      <c r="A48">
        <v>7</v>
      </c>
      <c r="B48" s="3" t="s">
        <v>574</v>
      </c>
      <c r="C48" t="s">
        <v>1629</v>
      </c>
      <c r="D48" t="str">
        <f t="shared" si="0"/>
        <v>HSIMD4</v>
      </c>
      <c r="E48">
        <v>59</v>
      </c>
      <c r="F48">
        <v>48</v>
      </c>
      <c r="G48">
        <v>51</v>
      </c>
      <c r="H48">
        <v>55</v>
      </c>
      <c r="I48">
        <v>51</v>
      </c>
      <c r="J48">
        <v>48</v>
      </c>
      <c r="K48">
        <v>50</v>
      </c>
      <c r="L48">
        <v>36</v>
      </c>
      <c r="M48">
        <v>36</v>
      </c>
      <c r="N48">
        <v>32</v>
      </c>
      <c r="O48">
        <v>33</v>
      </c>
      <c r="P48">
        <v>36</v>
      </c>
      <c r="Q48">
        <v>37</v>
      </c>
      <c r="R48">
        <v>35</v>
      </c>
      <c r="S48">
        <v>33</v>
      </c>
      <c r="T48">
        <v>34</v>
      </c>
      <c r="U48">
        <v>33</v>
      </c>
      <c r="V48">
        <v>34</v>
      </c>
      <c r="W48">
        <v>32</v>
      </c>
      <c r="X48">
        <v>37</v>
      </c>
      <c r="Y48">
        <v>41</v>
      </c>
      <c r="Z48">
        <v>42</v>
      </c>
      <c r="AA48">
        <v>41</v>
      </c>
      <c r="AB48">
        <v>42</v>
      </c>
      <c r="AC48">
        <v>38</v>
      </c>
    </row>
    <row r="49" spans="1:29" ht="12.6" x14ac:dyDescent="0.2">
      <c r="A49">
        <v>7</v>
      </c>
      <c r="B49" s="3" t="s">
        <v>574</v>
      </c>
      <c r="C49" t="s">
        <v>1627</v>
      </c>
      <c r="D49" t="str">
        <f t="shared" si="0"/>
        <v>HSIMD5</v>
      </c>
      <c r="E49">
        <v>10</v>
      </c>
      <c r="F49">
        <v>9</v>
      </c>
      <c r="G49">
        <v>10</v>
      </c>
      <c r="H49">
        <v>10</v>
      </c>
      <c r="I49">
        <v>10</v>
      </c>
      <c r="J49">
        <v>11</v>
      </c>
      <c r="K49">
        <v>10</v>
      </c>
      <c r="L49">
        <v>4</v>
      </c>
      <c r="M49">
        <v>5</v>
      </c>
      <c r="N49">
        <v>5</v>
      </c>
      <c r="O49">
        <v>5</v>
      </c>
      <c r="P49">
        <v>5</v>
      </c>
      <c r="Q49">
        <v>6</v>
      </c>
      <c r="R49">
        <v>6</v>
      </c>
      <c r="S49">
        <v>6</v>
      </c>
      <c r="T49">
        <v>6</v>
      </c>
      <c r="U49">
        <v>6</v>
      </c>
      <c r="V49">
        <v>6</v>
      </c>
      <c r="W49">
        <v>6</v>
      </c>
      <c r="X49">
        <v>1</v>
      </c>
      <c r="Y49">
        <v>1</v>
      </c>
      <c r="Z49">
        <v>1</v>
      </c>
      <c r="AA49">
        <v>1</v>
      </c>
      <c r="AB49">
        <v>1</v>
      </c>
      <c r="AC49">
        <v>1</v>
      </c>
    </row>
    <row r="50" spans="1:29" ht="12.6" x14ac:dyDescent="0.2">
      <c r="A50">
        <v>7</v>
      </c>
      <c r="B50" s="3" t="s">
        <v>574</v>
      </c>
      <c r="C50" t="s">
        <v>1964</v>
      </c>
      <c r="D50" t="str">
        <f t="shared" si="0"/>
        <v>HSIMD0</v>
      </c>
      <c r="E50">
        <v>0</v>
      </c>
      <c r="F50">
        <v>4</v>
      </c>
      <c r="G50">
        <v>5</v>
      </c>
      <c r="H50">
        <v>5</v>
      </c>
      <c r="I50">
        <v>4</v>
      </c>
      <c r="J50">
        <v>0</v>
      </c>
      <c r="K50">
        <v>0</v>
      </c>
      <c r="L50">
        <v>0</v>
      </c>
      <c r="M50">
        <v>0</v>
      </c>
      <c r="N50">
        <v>1</v>
      </c>
      <c r="O50">
        <v>3</v>
      </c>
      <c r="P50">
        <v>3</v>
      </c>
      <c r="Q50">
        <v>4</v>
      </c>
      <c r="R50">
        <v>2</v>
      </c>
      <c r="S50">
        <v>2</v>
      </c>
      <c r="T50">
        <v>0</v>
      </c>
      <c r="U50">
        <v>1</v>
      </c>
      <c r="V50">
        <v>0</v>
      </c>
      <c r="W50">
        <v>0</v>
      </c>
      <c r="X50">
        <v>0</v>
      </c>
      <c r="Y50">
        <v>0</v>
      </c>
      <c r="Z50">
        <v>0</v>
      </c>
      <c r="AA50">
        <v>0</v>
      </c>
      <c r="AB50">
        <v>0</v>
      </c>
      <c r="AC50">
        <v>7</v>
      </c>
    </row>
    <row r="51" spans="1:29" ht="12.6" x14ac:dyDescent="0.2">
      <c r="A51">
        <v>8</v>
      </c>
      <c r="B51" s="3" t="s">
        <v>575</v>
      </c>
      <c r="C51" t="s">
        <v>510</v>
      </c>
      <c r="D51" t="str">
        <f t="shared" si="0"/>
        <v>NALL</v>
      </c>
      <c r="E51">
        <v>279</v>
      </c>
      <c r="F51">
        <v>275</v>
      </c>
      <c r="G51">
        <v>297</v>
      </c>
      <c r="H51">
        <v>315</v>
      </c>
      <c r="I51">
        <v>325</v>
      </c>
      <c r="J51">
        <v>346</v>
      </c>
      <c r="K51">
        <v>358</v>
      </c>
      <c r="L51">
        <v>349</v>
      </c>
      <c r="M51">
        <v>353</v>
      </c>
      <c r="N51">
        <v>360</v>
      </c>
      <c r="O51">
        <v>359</v>
      </c>
      <c r="P51">
        <v>354</v>
      </c>
      <c r="Q51">
        <v>358</v>
      </c>
      <c r="R51">
        <v>355</v>
      </c>
      <c r="S51">
        <v>350</v>
      </c>
      <c r="T51">
        <v>342</v>
      </c>
      <c r="U51">
        <v>349</v>
      </c>
      <c r="V51">
        <v>345</v>
      </c>
      <c r="W51">
        <v>341</v>
      </c>
      <c r="X51">
        <v>339</v>
      </c>
      <c r="Y51">
        <v>344</v>
      </c>
      <c r="Z51">
        <v>341</v>
      </c>
      <c r="AA51">
        <v>332</v>
      </c>
      <c r="AB51">
        <v>336</v>
      </c>
      <c r="AC51">
        <v>324</v>
      </c>
    </row>
    <row r="52" spans="1:29" ht="12.6" x14ac:dyDescent="0.2">
      <c r="A52">
        <v>8</v>
      </c>
      <c r="B52" s="3" t="s">
        <v>575</v>
      </c>
      <c r="C52" t="s">
        <v>1628</v>
      </c>
      <c r="D52" t="str">
        <f t="shared" si="0"/>
        <v>NSIMD1</v>
      </c>
      <c r="E52">
        <v>29</v>
      </c>
      <c r="F52">
        <v>27</v>
      </c>
      <c r="G52">
        <v>32</v>
      </c>
      <c r="H52">
        <v>30</v>
      </c>
      <c r="I52">
        <v>32</v>
      </c>
      <c r="J52">
        <v>26</v>
      </c>
      <c r="K52">
        <v>26</v>
      </c>
      <c r="L52">
        <v>21</v>
      </c>
      <c r="M52">
        <v>23</v>
      </c>
      <c r="N52">
        <v>26</v>
      </c>
      <c r="O52">
        <v>24</v>
      </c>
      <c r="P52">
        <v>26</v>
      </c>
      <c r="Q52">
        <v>26</v>
      </c>
      <c r="R52">
        <v>27</v>
      </c>
      <c r="S52">
        <v>26</v>
      </c>
      <c r="T52">
        <v>26</v>
      </c>
      <c r="U52">
        <v>26</v>
      </c>
      <c r="V52">
        <v>27</v>
      </c>
      <c r="W52">
        <v>26</v>
      </c>
      <c r="X52">
        <v>30</v>
      </c>
      <c r="Y52">
        <v>31</v>
      </c>
      <c r="Z52">
        <v>31</v>
      </c>
      <c r="AA52">
        <v>30</v>
      </c>
      <c r="AB52">
        <v>27</v>
      </c>
      <c r="AC52">
        <v>22</v>
      </c>
    </row>
    <row r="53" spans="1:29" ht="12.6" x14ac:dyDescent="0.2">
      <c r="A53">
        <v>8</v>
      </c>
      <c r="B53" s="3" t="s">
        <v>575</v>
      </c>
      <c r="C53" t="s">
        <v>1630</v>
      </c>
      <c r="D53" t="str">
        <f t="shared" si="0"/>
        <v>NSIMD2</v>
      </c>
      <c r="E53">
        <v>59</v>
      </c>
      <c r="F53">
        <v>49</v>
      </c>
      <c r="G53">
        <v>50</v>
      </c>
      <c r="H53">
        <v>49</v>
      </c>
      <c r="I53">
        <v>48</v>
      </c>
      <c r="J53">
        <v>125</v>
      </c>
      <c r="K53">
        <v>131</v>
      </c>
      <c r="L53">
        <v>103</v>
      </c>
      <c r="M53">
        <v>104</v>
      </c>
      <c r="N53">
        <v>59</v>
      </c>
      <c r="O53">
        <v>51</v>
      </c>
      <c r="P53">
        <v>55</v>
      </c>
      <c r="Q53">
        <v>55</v>
      </c>
      <c r="R53">
        <v>50</v>
      </c>
      <c r="S53">
        <v>50</v>
      </c>
      <c r="T53">
        <v>52</v>
      </c>
      <c r="U53">
        <v>54</v>
      </c>
      <c r="V53">
        <v>56</v>
      </c>
      <c r="W53">
        <v>54</v>
      </c>
      <c r="X53">
        <v>50</v>
      </c>
      <c r="Y53">
        <v>61</v>
      </c>
      <c r="Z53">
        <v>58</v>
      </c>
      <c r="AA53">
        <v>58</v>
      </c>
      <c r="AB53">
        <v>57</v>
      </c>
      <c r="AC53">
        <v>52</v>
      </c>
    </row>
    <row r="54" spans="1:29" ht="12.6" x14ac:dyDescent="0.2">
      <c r="A54">
        <v>8</v>
      </c>
      <c r="B54" s="3" t="s">
        <v>575</v>
      </c>
      <c r="C54" t="s">
        <v>1631</v>
      </c>
      <c r="D54" t="str">
        <f t="shared" si="0"/>
        <v>NSIMD3</v>
      </c>
      <c r="E54">
        <v>46</v>
      </c>
      <c r="F54">
        <v>47</v>
      </c>
      <c r="G54">
        <v>48</v>
      </c>
      <c r="H54">
        <v>49</v>
      </c>
      <c r="I54">
        <v>46</v>
      </c>
      <c r="J54">
        <v>53</v>
      </c>
      <c r="K54">
        <v>47</v>
      </c>
      <c r="L54">
        <v>64</v>
      </c>
      <c r="M54">
        <v>63</v>
      </c>
      <c r="N54">
        <v>69</v>
      </c>
      <c r="O54">
        <v>64</v>
      </c>
      <c r="P54">
        <v>59</v>
      </c>
      <c r="Q54">
        <v>54</v>
      </c>
      <c r="R54">
        <v>50</v>
      </c>
      <c r="S54">
        <v>57</v>
      </c>
      <c r="T54">
        <v>52</v>
      </c>
      <c r="U54">
        <v>56</v>
      </c>
      <c r="V54">
        <v>56</v>
      </c>
      <c r="W54">
        <v>53</v>
      </c>
      <c r="X54">
        <v>88</v>
      </c>
      <c r="Y54">
        <v>92</v>
      </c>
      <c r="Z54">
        <v>89</v>
      </c>
      <c r="AA54">
        <v>88</v>
      </c>
      <c r="AB54">
        <v>85</v>
      </c>
      <c r="AC54">
        <v>74</v>
      </c>
    </row>
    <row r="55" spans="1:29" ht="12.6" x14ac:dyDescent="0.2">
      <c r="A55">
        <v>8</v>
      </c>
      <c r="B55" s="3" t="s">
        <v>575</v>
      </c>
      <c r="C55" t="s">
        <v>1629</v>
      </c>
      <c r="D55" t="str">
        <f t="shared" si="0"/>
        <v>NSIMD4</v>
      </c>
      <c r="E55">
        <v>46</v>
      </c>
      <c r="F55">
        <v>57</v>
      </c>
      <c r="G55">
        <v>57</v>
      </c>
      <c r="H55">
        <v>78</v>
      </c>
      <c r="I55">
        <v>59</v>
      </c>
      <c r="J55">
        <v>62</v>
      </c>
      <c r="K55">
        <v>67</v>
      </c>
      <c r="L55">
        <v>59</v>
      </c>
      <c r="M55">
        <v>65</v>
      </c>
      <c r="N55">
        <v>85</v>
      </c>
      <c r="O55">
        <v>85</v>
      </c>
      <c r="P55">
        <v>85</v>
      </c>
      <c r="Q55">
        <v>92</v>
      </c>
      <c r="R55">
        <v>93</v>
      </c>
      <c r="S55">
        <v>92</v>
      </c>
      <c r="T55">
        <v>88</v>
      </c>
      <c r="U55">
        <v>88</v>
      </c>
      <c r="V55">
        <v>86</v>
      </c>
      <c r="W55">
        <v>85</v>
      </c>
      <c r="X55">
        <v>83</v>
      </c>
      <c r="Y55">
        <v>71</v>
      </c>
      <c r="Z55">
        <v>73</v>
      </c>
      <c r="AA55">
        <v>75</v>
      </c>
      <c r="AB55">
        <v>75</v>
      </c>
      <c r="AC55">
        <v>73</v>
      </c>
    </row>
    <row r="56" spans="1:29" ht="12.6" x14ac:dyDescent="0.2">
      <c r="A56">
        <v>8</v>
      </c>
      <c r="B56" s="3" t="s">
        <v>575</v>
      </c>
      <c r="C56" t="s">
        <v>1627</v>
      </c>
      <c r="D56" t="str">
        <f t="shared" si="0"/>
        <v>NSIMD5</v>
      </c>
      <c r="E56">
        <v>101</v>
      </c>
      <c r="F56">
        <v>108</v>
      </c>
      <c r="G56">
        <v>108</v>
      </c>
      <c r="H56">
        <v>126</v>
      </c>
      <c r="I56">
        <v>144</v>
      </c>
      <c r="J56">
        <v>103</v>
      </c>
      <c r="K56">
        <v>111</v>
      </c>
      <c r="L56">
        <v>134</v>
      </c>
      <c r="M56">
        <v>135</v>
      </c>
      <c r="N56">
        <v>160</v>
      </c>
      <c r="O56">
        <v>159</v>
      </c>
      <c r="P56">
        <v>151</v>
      </c>
      <c r="Q56">
        <v>154</v>
      </c>
      <c r="R56">
        <v>156</v>
      </c>
      <c r="S56">
        <v>154</v>
      </c>
      <c r="T56">
        <v>156</v>
      </c>
      <c r="U56">
        <v>157</v>
      </c>
      <c r="V56">
        <v>151</v>
      </c>
      <c r="W56">
        <v>154</v>
      </c>
      <c r="X56">
        <v>117</v>
      </c>
      <c r="Y56">
        <v>120</v>
      </c>
      <c r="Z56">
        <v>121</v>
      </c>
      <c r="AA56">
        <v>116</v>
      </c>
      <c r="AB56">
        <v>120</v>
      </c>
      <c r="AC56">
        <v>111</v>
      </c>
    </row>
    <row r="57" spans="1:29" ht="12.6" x14ac:dyDescent="0.2">
      <c r="A57">
        <v>8</v>
      </c>
      <c r="B57" s="3" t="s">
        <v>575</v>
      </c>
      <c r="C57" t="s">
        <v>1964</v>
      </c>
      <c r="D57" t="str">
        <f t="shared" si="0"/>
        <v>NSIMD0</v>
      </c>
      <c r="E57">
        <v>1</v>
      </c>
      <c r="F57">
        <v>3</v>
      </c>
      <c r="G57">
        <v>2</v>
      </c>
      <c r="H57">
        <v>2</v>
      </c>
      <c r="I57">
        <v>2</v>
      </c>
      <c r="J57">
        <v>0</v>
      </c>
      <c r="K57">
        <v>1</v>
      </c>
      <c r="L57">
        <v>0</v>
      </c>
      <c r="M57">
        <v>0</v>
      </c>
      <c r="N57">
        <v>1</v>
      </c>
      <c r="O57">
        <v>1</v>
      </c>
      <c r="P57">
        <v>1</v>
      </c>
      <c r="Q57">
        <v>1</v>
      </c>
      <c r="R57">
        <v>1</v>
      </c>
      <c r="S57">
        <v>0</v>
      </c>
      <c r="T57">
        <v>0</v>
      </c>
      <c r="U57">
        <v>0</v>
      </c>
      <c r="V57">
        <v>0</v>
      </c>
      <c r="W57">
        <v>0</v>
      </c>
      <c r="X57">
        <v>0</v>
      </c>
      <c r="Y57">
        <v>0</v>
      </c>
      <c r="Z57">
        <v>0</v>
      </c>
      <c r="AA57">
        <v>0</v>
      </c>
      <c r="AB57">
        <v>0</v>
      </c>
      <c r="AC57">
        <v>16</v>
      </c>
    </row>
    <row r="58" spans="1:29" ht="12.6" x14ac:dyDescent="0.2">
      <c r="A58">
        <v>9</v>
      </c>
      <c r="B58" s="3" t="s">
        <v>576</v>
      </c>
      <c r="C58" t="s">
        <v>510</v>
      </c>
      <c r="D58" t="str">
        <f t="shared" si="0"/>
        <v>RALL</v>
      </c>
      <c r="E58">
        <v>15</v>
      </c>
      <c r="F58">
        <v>9</v>
      </c>
      <c r="G58">
        <v>14</v>
      </c>
      <c r="H58">
        <v>16</v>
      </c>
      <c r="I58">
        <v>17</v>
      </c>
      <c r="J58">
        <v>16</v>
      </c>
      <c r="K58">
        <v>17</v>
      </c>
      <c r="L58">
        <v>21</v>
      </c>
      <c r="M58">
        <v>22</v>
      </c>
      <c r="N58">
        <v>23</v>
      </c>
      <c r="O58">
        <v>17</v>
      </c>
      <c r="P58">
        <v>17</v>
      </c>
      <c r="Q58">
        <v>18</v>
      </c>
      <c r="R58">
        <v>17</v>
      </c>
      <c r="S58">
        <v>15</v>
      </c>
      <c r="T58">
        <v>15</v>
      </c>
      <c r="U58">
        <v>16</v>
      </c>
      <c r="V58">
        <v>16</v>
      </c>
      <c r="W58">
        <v>18</v>
      </c>
      <c r="X58">
        <v>18</v>
      </c>
      <c r="Y58">
        <v>18</v>
      </c>
      <c r="Z58">
        <v>18</v>
      </c>
      <c r="AA58">
        <v>17</v>
      </c>
      <c r="AB58">
        <v>15</v>
      </c>
      <c r="AC58">
        <v>16</v>
      </c>
    </row>
    <row r="59" spans="1:29" ht="12.6" x14ac:dyDescent="0.2">
      <c r="A59">
        <v>9</v>
      </c>
      <c r="B59" s="3" t="s">
        <v>576</v>
      </c>
      <c r="C59" t="s">
        <v>1628</v>
      </c>
      <c r="D59" t="str">
        <f t="shared" si="0"/>
        <v>RSIMD1</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row>
    <row r="60" spans="1:29" ht="12.6" x14ac:dyDescent="0.2">
      <c r="A60">
        <v>9</v>
      </c>
      <c r="B60" s="3" t="s">
        <v>576</v>
      </c>
      <c r="C60" t="s">
        <v>1630</v>
      </c>
      <c r="D60" t="str">
        <f t="shared" si="0"/>
        <v>RSIMD2</v>
      </c>
      <c r="E60">
        <v>3</v>
      </c>
      <c r="F60">
        <v>2</v>
      </c>
      <c r="G60">
        <v>2</v>
      </c>
      <c r="H60">
        <v>4</v>
      </c>
      <c r="I60">
        <v>4</v>
      </c>
      <c r="J60">
        <v>4</v>
      </c>
      <c r="K60">
        <v>4</v>
      </c>
      <c r="L60">
        <v>11</v>
      </c>
      <c r="M60">
        <v>12</v>
      </c>
      <c r="N60">
        <v>13</v>
      </c>
      <c r="O60">
        <v>8</v>
      </c>
      <c r="P60">
        <v>9</v>
      </c>
      <c r="Q60">
        <v>11</v>
      </c>
      <c r="R60">
        <v>10</v>
      </c>
      <c r="S60">
        <v>8</v>
      </c>
      <c r="T60">
        <v>8</v>
      </c>
      <c r="U60">
        <v>9</v>
      </c>
      <c r="V60">
        <v>9</v>
      </c>
      <c r="W60">
        <v>11</v>
      </c>
      <c r="X60">
        <v>11</v>
      </c>
      <c r="Y60">
        <v>11</v>
      </c>
      <c r="Z60">
        <v>11</v>
      </c>
      <c r="AA60">
        <v>11</v>
      </c>
      <c r="AB60">
        <v>9</v>
      </c>
      <c r="AC60">
        <v>9</v>
      </c>
    </row>
    <row r="61" spans="1:29" ht="12.6" x14ac:dyDescent="0.2">
      <c r="A61">
        <v>9</v>
      </c>
      <c r="B61" s="3" t="s">
        <v>576</v>
      </c>
      <c r="C61" t="s">
        <v>1631</v>
      </c>
      <c r="D61" t="str">
        <f t="shared" si="0"/>
        <v>RSIMD3</v>
      </c>
      <c r="E61">
        <v>0</v>
      </c>
      <c r="F61">
        <v>0</v>
      </c>
      <c r="G61">
        <v>1</v>
      </c>
      <c r="H61">
        <v>0</v>
      </c>
      <c r="I61">
        <v>0</v>
      </c>
      <c r="J61">
        <v>0</v>
      </c>
      <c r="K61">
        <v>0</v>
      </c>
      <c r="L61">
        <v>0</v>
      </c>
      <c r="M61">
        <v>0</v>
      </c>
      <c r="N61">
        <v>1</v>
      </c>
      <c r="O61">
        <v>1</v>
      </c>
      <c r="P61">
        <v>1</v>
      </c>
      <c r="Q61">
        <v>3</v>
      </c>
      <c r="R61">
        <v>3</v>
      </c>
      <c r="S61">
        <v>3</v>
      </c>
      <c r="T61">
        <v>3</v>
      </c>
      <c r="U61">
        <v>3</v>
      </c>
      <c r="V61">
        <v>5</v>
      </c>
      <c r="W61">
        <v>5</v>
      </c>
      <c r="X61">
        <v>5</v>
      </c>
      <c r="Y61">
        <v>5</v>
      </c>
      <c r="Z61">
        <v>5</v>
      </c>
      <c r="AA61">
        <v>5</v>
      </c>
      <c r="AB61">
        <v>5</v>
      </c>
      <c r="AC61">
        <v>5</v>
      </c>
    </row>
    <row r="62" spans="1:29" ht="12.6" x14ac:dyDescent="0.2">
      <c r="A62">
        <v>9</v>
      </c>
      <c r="B62" s="3" t="s">
        <v>576</v>
      </c>
      <c r="C62" t="s">
        <v>1629</v>
      </c>
      <c r="D62" t="str">
        <f t="shared" si="0"/>
        <v>RSIMD4</v>
      </c>
      <c r="E62">
        <v>12</v>
      </c>
      <c r="F62">
        <v>7</v>
      </c>
      <c r="G62">
        <v>11</v>
      </c>
      <c r="H62">
        <v>12</v>
      </c>
      <c r="I62">
        <v>13</v>
      </c>
      <c r="J62">
        <v>12</v>
      </c>
      <c r="K62">
        <v>13</v>
      </c>
      <c r="L62">
        <v>11</v>
      </c>
      <c r="M62">
        <v>10</v>
      </c>
      <c r="N62">
        <v>9</v>
      </c>
      <c r="O62">
        <v>8</v>
      </c>
      <c r="P62">
        <v>11</v>
      </c>
      <c r="Q62">
        <v>10</v>
      </c>
      <c r="R62">
        <v>10</v>
      </c>
      <c r="S62">
        <v>11</v>
      </c>
      <c r="T62">
        <v>11</v>
      </c>
      <c r="U62">
        <v>11</v>
      </c>
      <c r="V62">
        <v>9</v>
      </c>
      <c r="W62">
        <v>11</v>
      </c>
      <c r="X62">
        <v>11</v>
      </c>
      <c r="Y62">
        <v>12</v>
      </c>
      <c r="Z62">
        <v>11</v>
      </c>
      <c r="AA62">
        <v>10</v>
      </c>
      <c r="AB62">
        <v>9</v>
      </c>
      <c r="AC62">
        <v>9</v>
      </c>
    </row>
    <row r="63" spans="1:29" ht="12.6" x14ac:dyDescent="0.2">
      <c r="A63">
        <v>9</v>
      </c>
      <c r="B63" s="3" t="s">
        <v>576</v>
      </c>
      <c r="C63" t="s">
        <v>1627</v>
      </c>
      <c r="D63" t="str">
        <f t="shared" si="0"/>
        <v>RSIMD5</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row>
    <row r="64" spans="1:29" ht="12.6" x14ac:dyDescent="0.2">
      <c r="A64">
        <v>9</v>
      </c>
      <c r="B64" s="3" t="s">
        <v>576</v>
      </c>
      <c r="C64" t="s">
        <v>1964</v>
      </c>
      <c r="D64" t="str">
        <f t="shared" si="0"/>
        <v>RSIMD0</v>
      </c>
      <c r="E64">
        <v>0</v>
      </c>
      <c r="F64">
        <v>0</v>
      </c>
      <c r="G64">
        <v>0</v>
      </c>
      <c r="H64">
        <v>0</v>
      </c>
      <c r="I64">
        <v>0</v>
      </c>
      <c r="J64">
        <v>0</v>
      </c>
      <c r="K64">
        <v>0</v>
      </c>
      <c r="L64">
        <v>0</v>
      </c>
      <c r="M64">
        <v>0</v>
      </c>
      <c r="N64">
        <v>0</v>
      </c>
      <c r="O64">
        <v>0</v>
      </c>
      <c r="P64">
        <v>0</v>
      </c>
      <c r="Q64">
        <v>1</v>
      </c>
      <c r="R64">
        <v>1</v>
      </c>
      <c r="S64">
        <v>1</v>
      </c>
      <c r="T64">
        <v>1</v>
      </c>
      <c r="U64">
        <v>1</v>
      </c>
      <c r="V64">
        <v>0</v>
      </c>
      <c r="W64">
        <v>0</v>
      </c>
      <c r="X64">
        <v>0</v>
      </c>
      <c r="Y64">
        <v>0</v>
      </c>
      <c r="Z64">
        <v>0</v>
      </c>
      <c r="AA64">
        <v>0</v>
      </c>
      <c r="AB64">
        <v>0</v>
      </c>
      <c r="AC64">
        <v>1</v>
      </c>
    </row>
    <row r="65" spans="1:29" ht="12.6" x14ac:dyDescent="0.2">
      <c r="A65">
        <v>10</v>
      </c>
      <c r="B65" s="3" t="s">
        <v>577</v>
      </c>
      <c r="C65" t="s">
        <v>510</v>
      </c>
      <c r="D65" t="str">
        <f t="shared" si="0"/>
        <v>TALL</v>
      </c>
      <c r="E65">
        <v>262</v>
      </c>
      <c r="F65">
        <v>254</v>
      </c>
      <c r="G65">
        <v>270</v>
      </c>
      <c r="H65">
        <v>267</v>
      </c>
      <c r="I65">
        <v>265</v>
      </c>
      <c r="J65">
        <v>267</v>
      </c>
      <c r="K65">
        <v>270</v>
      </c>
      <c r="L65">
        <v>259</v>
      </c>
      <c r="M65">
        <v>273</v>
      </c>
      <c r="N65">
        <v>269</v>
      </c>
      <c r="O65">
        <v>271</v>
      </c>
      <c r="P65">
        <v>271</v>
      </c>
      <c r="Q65">
        <v>270</v>
      </c>
      <c r="R65">
        <v>269</v>
      </c>
      <c r="S65">
        <v>277</v>
      </c>
      <c r="T65">
        <v>281</v>
      </c>
      <c r="U65">
        <v>284</v>
      </c>
      <c r="V65">
        <v>283</v>
      </c>
      <c r="W65">
        <v>292</v>
      </c>
      <c r="X65">
        <v>286</v>
      </c>
      <c r="Y65">
        <v>286</v>
      </c>
      <c r="Z65">
        <v>284</v>
      </c>
      <c r="AA65">
        <v>278</v>
      </c>
      <c r="AB65">
        <v>275</v>
      </c>
      <c r="AC65">
        <v>265</v>
      </c>
    </row>
    <row r="66" spans="1:29" ht="12.6" x14ac:dyDescent="0.2">
      <c r="A66">
        <v>10</v>
      </c>
      <c r="B66" s="3" t="s">
        <v>577</v>
      </c>
      <c r="C66" t="s">
        <v>1628</v>
      </c>
      <c r="D66" t="str">
        <f t="shared" si="0"/>
        <v>TSIMD1</v>
      </c>
      <c r="E66">
        <v>65</v>
      </c>
      <c r="F66">
        <v>61</v>
      </c>
      <c r="G66">
        <v>65</v>
      </c>
      <c r="H66">
        <v>67</v>
      </c>
      <c r="I66">
        <v>64</v>
      </c>
      <c r="J66">
        <v>64</v>
      </c>
      <c r="K66">
        <v>63</v>
      </c>
      <c r="L66">
        <v>57</v>
      </c>
      <c r="M66">
        <v>59</v>
      </c>
      <c r="N66">
        <v>60</v>
      </c>
      <c r="O66">
        <v>60</v>
      </c>
      <c r="P66">
        <v>61</v>
      </c>
      <c r="Q66">
        <v>65</v>
      </c>
      <c r="R66">
        <v>62</v>
      </c>
      <c r="S66">
        <v>65</v>
      </c>
      <c r="T66">
        <v>66</v>
      </c>
      <c r="U66">
        <v>65</v>
      </c>
      <c r="V66">
        <v>65</v>
      </c>
      <c r="W66">
        <v>67</v>
      </c>
      <c r="X66">
        <v>82</v>
      </c>
      <c r="Y66">
        <v>79</v>
      </c>
      <c r="Z66">
        <v>75</v>
      </c>
      <c r="AA66">
        <v>73</v>
      </c>
      <c r="AB66">
        <v>67</v>
      </c>
      <c r="AC66">
        <v>59</v>
      </c>
    </row>
    <row r="67" spans="1:29" ht="12.6" x14ac:dyDescent="0.2">
      <c r="A67">
        <v>10</v>
      </c>
      <c r="B67" s="3" t="s">
        <v>577</v>
      </c>
      <c r="C67" t="s">
        <v>1630</v>
      </c>
      <c r="D67" t="str">
        <f t="shared" ref="D67:D130" si="1">CONCATENATE(B67,C67)</f>
        <v>TSIMD2</v>
      </c>
      <c r="E67">
        <v>64</v>
      </c>
      <c r="F67">
        <v>63</v>
      </c>
      <c r="G67">
        <v>56</v>
      </c>
      <c r="H67">
        <v>66</v>
      </c>
      <c r="I67">
        <v>51</v>
      </c>
      <c r="J67">
        <v>52</v>
      </c>
      <c r="K67">
        <v>56</v>
      </c>
      <c r="L67">
        <v>65</v>
      </c>
      <c r="M67">
        <v>66</v>
      </c>
      <c r="N67">
        <v>71</v>
      </c>
      <c r="O67">
        <v>72</v>
      </c>
      <c r="P67">
        <v>72</v>
      </c>
      <c r="Q67">
        <v>68</v>
      </c>
      <c r="R67">
        <v>68</v>
      </c>
      <c r="S67">
        <v>73</v>
      </c>
      <c r="T67">
        <v>73</v>
      </c>
      <c r="U67">
        <v>74</v>
      </c>
      <c r="V67">
        <v>75</v>
      </c>
      <c r="W67">
        <v>89</v>
      </c>
      <c r="X67">
        <v>72</v>
      </c>
      <c r="Y67">
        <v>76</v>
      </c>
      <c r="Z67">
        <v>79</v>
      </c>
      <c r="AA67">
        <v>74</v>
      </c>
      <c r="AB67">
        <v>70</v>
      </c>
      <c r="AC67">
        <v>54</v>
      </c>
    </row>
    <row r="68" spans="1:29" ht="12.6" x14ac:dyDescent="0.2">
      <c r="A68">
        <v>10</v>
      </c>
      <c r="B68" s="3" t="s">
        <v>577</v>
      </c>
      <c r="C68" t="s">
        <v>1631</v>
      </c>
      <c r="D68" t="str">
        <f t="shared" si="1"/>
        <v>TSIMD3</v>
      </c>
      <c r="E68">
        <v>79</v>
      </c>
      <c r="F68">
        <v>75</v>
      </c>
      <c r="G68">
        <v>75</v>
      </c>
      <c r="H68">
        <v>76</v>
      </c>
      <c r="I68">
        <v>75</v>
      </c>
      <c r="J68">
        <v>75</v>
      </c>
      <c r="K68">
        <v>77</v>
      </c>
      <c r="L68">
        <v>39</v>
      </c>
      <c r="M68">
        <v>40</v>
      </c>
      <c r="N68">
        <v>40</v>
      </c>
      <c r="O68">
        <v>41</v>
      </c>
      <c r="P68">
        <v>45</v>
      </c>
      <c r="Q68">
        <v>43</v>
      </c>
      <c r="R68">
        <v>46</v>
      </c>
      <c r="S68">
        <v>46</v>
      </c>
      <c r="T68">
        <v>43</v>
      </c>
      <c r="U68">
        <v>45</v>
      </c>
      <c r="V68">
        <v>44</v>
      </c>
      <c r="W68">
        <v>47</v>
      </c>
      <c r="X68">
        <v>57</v>
      </c>
      <c r="Y68">
        <v>59</v>
      </c>
      <c r="Z68">
        <v>51</v>
      </c>
      <c r="AA68">
        <v>50</v>
      </c>
      <c r="AB68">
        <v>57</v>
      </c>
      <c r="AC68">
        <v>54</v>
      </c>
    </row>
    <row r="69" spans="1:29" ht="12.6" x14ac:dyDescent="0.2">
      <c r="A69">
        <v>10</v>
      </c>
      <c r="B69" s="3" t="s">
        <v>577</v>
      </c>
      <c r="C69" t="s">
        <v>1629</v>
      </c>
      <c r="D69" t="str">
        <f t="shared" si="1"/>
        <v>TSIMD4</v>
      </c>
      <c r="E69">
        <v>24</v>
      </c>
      <c r="F69">
        <v>35</v>
      </c>
      <c r="G69">
        <v>20</v>
      </c>
      <c r="H69">
        <v>27</v>
      </c>
      <c r="I69">
        <v>27</v>
      </c>
      <c r="J69">
        <v>26</v>
      </c>
      <c r="K69">
        <v>29</v>
      </c>
      <c r="L69">
        <v>65</v>
      </c>
      <c r="M69">
        <v>69</v>
      </c>
      <c r="N69">
        <v>86</v>
      </c>
      <c r="O69">
        <v>78</v>
      </c>
      <c r="P69">
        <v>77</v>
      </c>
      <c r="Q69">
        <v>77</v>
      </c>
      <c r="R69">
        <v>81</v>
      </c>
      <c r="S69">
        <v>84</v>
      </c>
      <c r="T69">
        <v>88</v>
      </c>
      <c r="U69">
        <v>90</v>
      </c>
      <c r="V69">
        <v>84</v>
      </c>
      <c r="W69">
        <v>79</v>
      </c>
      <c r="X69">
        <v>71</v>
      </c>
      <c r="Y69">
        <v>69</v>
      </c>
      <c r="Z69">
        <v>69</v>
      </c>
      <c r="AA69">
        <v>68</v>
      </c>
      <c r="AB69">
        <v>69</v>
      </c>
      <c r="AC69">
        <v>70</v>
      </c>
    </row>
    <row r="70" spans="1:29" ht="12.6" x14ac:dyDescent="0.2">
      <c r="A70">
        <v>10</v>
      </c>
      <c r="B70" s="3" t="s">
        <v>577</v>
      </c>
      <c r="C70" t="s">
        <v>1627</v>
      </c>
      <c r="D70" t="str">
        <f t="shared" si="1"/>
        <v>TSIMD5</v>
      </c>
      <c r="E70">
        <v>25</v>
      </c>
      <c r="F70">
        <v>44</v>
      </c>
      <c r="G70">
        <v>46</v>
      </c>
      <c r="H70">
        <v>49</v>
      </c>
      <c r="I70">
        <v>43</v>
      </c>
      <c r="J70">
        <v>68</v>
      </c>
      <c r="K70">
        <v>68</v>
      </c>
      <c r="L70">
        <v>47</v>
      </c>
      <c r="M70">
        <v>49</v>
      </c>
      <c r="N70">
        <v>24</v>
      </c>
      <c r="O70">
        <v>31</v>
      </c>
      <c r="P70">
        <v>31</v>
      </c>
      <c r="Q70">
        <v>31</v>
      </c>
      <c r="R70">
        <v>29</v>
      </c>
      <c r="S70">
        <v>29</v>
      </c>
      <c r="T70">
        <v>29</v>
      </c>
      <c r="U70">
        <v>28</v>
      </c>
      <c r="V70">
        <v>30</v>
      </c>
      <c r="W70">
        <v>25</v>
      </c>
      <c r="X70">
        <v>29</v>
      </c>
      <c r="Y70">
        <v>32</v>
      </c>
      <c r="Z70">
        <v>32</v>
      </c>
      <c r="AA70">
        <v>32</v>
      </c>
      <c r="AB70">
        <v>33</v>
      </c>
      <c r="AC70">
        <v>34</v>
      </c>
    </row>
    <row r="71" spans="1:29" ht="12.6" x14ac:dyDescent="0.2">
      <c r="A71">
        <v>10</v>
      </c>
      <c r="B71" s="3" t="s">
        <v>577</v>
      </c>
      <c r="C71" t="s">
        <v>1964</v>
      </c>
      <c r="D71" t="str">
        <f t="shared" si="1"/>
        <v>TSIMD0</v>
      </c>
      <c r="E71">
        <v>6</v>
      </c>
      <c r="F71">
        <v>8</v>
      </c>
      <c r="G71">
        <v>8</v>
      </c>
      <c r="H71">
        <v>7</v>
      </c>
      <c r="I71">
        <v>8</v>
      </c>
      <c r="J71">
        <v>8</v>
      </c>
      <c r="K71">
        <v>6</v>
      </c>
      <c r="L71">
        <v>5</v>
      </c>
      <c r="M71">
        <v>6</v>
      </c>
      <c r="N71">
        <v>6</v>
      </c>
      <c r="O71">
        <v>5</v>
      </c>
      <c r="P71">
        <v>0</v>
      </c>
      <c r="Q71">
        <v>2</v>
      </c>
      <c r="R71">
        <v>1</v>
      </c>
      <c r="S71">
        <v>1</v>
      </c>
      <c r="T71">
        <v>1</v>
      </c>
      <c r="U71">
        <v>0</v>
      </c>
      <c r="V71">
        <v>0</v>
      </c>
      <c r="W71">
        <v>0</v>
      </c>
      <c r="X71">
        <v>0</v>
      </c>
      <c r="Y71">
        <v>0</v>
      </c>
      <c r="Z71">
        <v>0</v>
      </c>
      <c r="AA71">
        <v>0</v>
      </c>
      <c r="AB71">
        <v>0</v>
      </c>
      <c r="AC71">
        <v>14</v>
      </c>
    </row>
    <row r="72" spans="1:29" ht="12.6" x14ac:dyDescent="0.2">
      <c r="A72">
        <v>11</v>
      </c>
      <c r="B72" s="3" t="s">
        <v>578</v>
      </c>
      <c r="C72" t="s">
        <v>510</v>
      </c>
      <c r="D72" t="str">
        <f t="shared" si="1"/>
        <v>WALL</v>
      </c>
      <c r="E72">
        <v>16</v>
      </c>
      <c r="F72">
        <v>16</v>
      </c>
      <c r="G72">
        <v>17</v>
      </c>
      <c r="H72">
        <v>16</v>
      </c>
      <c r="I72">
        <v>18</v>
      </c>
      <c r="J72">
        <v>18</v>
      </c>
      <c r="K72">
        <v>18</v>
      </c>
      <c r="L72">
        <v>19</v>
      </c>
      <c r="M72">
        <v>14</v>
      </c>
      <c r="N72">
        <v>16</v>
      </c>
      <c r="O72">
        <v>14</v>
      </c>
      <c r="P72">
        <v>15</v>
      </c>
      <c r="Q72">
        <v>13</v>
      </c>
      <c r="R72">
        <v>13</v>
      </c>
      <c r="S72">
        <v>17</v>
      </c>
      <c r="T72">
        <v>17</v>
      </c>
      <c r="U72">
        <v>17</v>
      </c>
      <c r="V72">
        <v>17</v>
      </c>
      <c r="W72">
        <v>16</v>
      </c>
      <c r="X72">
        <v>15</v>
      </c>
      <c r="Y72">
        <v>16</v>
      </c>
      <c r="Z72">
        <v>16</v>
      </c>
      <c r="AA72">
        <v>17</v>
      </c>
      <c r="AB72">
        <v>17</v>
      </c>
      <c r="AC72">
        <v>15</v>
      </c>
    </row>
    <row r="73" spans="1:29" ht="12.6" x14ac:dyDescent="0.2">
      <c r="A73">
        <v>11</v>
      </c>
      <c r="B73" s="3" t="s">
        <v>578</v>
      </c>
      <c r="C73" t="s">
        <v>1628</v>
      </c>
      <c r="D73" t="str">
        <f t="shared" si="1"/>
        <v>WSIMD1</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row>
    <row r="74" spans="1:29" ht="12.6" x14ac:dyDescent="0.2">
      <c r="A74">
        <v>11</v>
      </c>
      <c r="B74" s="3" t="s">
        <v>578</v>
      </c>
      <c r="C74" t="s">
        <v>1630</v>
      </c>
      <c r="D74" t="str">
        <f t="shared" si="1"/>
        <v>WSIMD2</v>
      </c>
      <c r="E74">
        <v>1</v>
      </c>
      <c r="F74">
        <v>2</v>
      </c>
      <c r="G74">
        <v>2</v>
      </c>
      <c r="H74">
        <v>2</v>
      </c>
      <c r="I74">
        <v>2</v>
      </c>
      <c r="J74">
        <v>2</v>
      </c>
      <c r="K74">
        <v>2</v>
      </c>
      <c r="L74">
        <v>8</v>
      </c>
      <c r="M74">
        <v>8</v>
      </c>
      <c r="N74">
        <v>0</v>
      </c>
      <c r="O74">
        <v>0</v>
      </c>
      <c r="P74">
        <v>0</v>
      </c>
      <c r="Q74">
        <v>0</v>
      </c>
      <c r="R74">
        <v>0</v>
      </c>
      <c r="S74">
        <v>0</v>
      </c>
      <c r="T74">
        <v>0</v>
      </c>
      <c r="U74">
        <v>0</v>
      </c>
      <c r="V74">
        <v>3</v>
      </c>
      <c r="W74">
        <v>3</v>
      </c>
      <c r="X74">
        <v>3</v>
      </c>
      <c r="Y74">
        <v>3</v>
      </c>
      <c r="Z74">
        <v>4</v>
      </c>
      <c r="AA74">
        <v>4</v>
      </c>
      <c r="AB74">
        <v>4</v>
      </c>
      <c r="AC74">
        <v>4</v>
      </c>
    </row>
    <row r="75" spans="1:29" ht="12.6" x14ac:dyDescent="0.2">
      <c r="A75">
        <v>11</v>
      </c>
      <c r="B75" s="3" t="s">
        <v>578</v>
      </c>
      <c r="C75" t="s">
        <v>1631</v>
      </c>
      <c r="D75" t="str">
        <f t="shared" si="1"/>
        <v>WSIMD3</v>
      </c>
      <c r="E75">
        <v>15</v>
      </c>
      <c r="F75">
        <v>14</v>
      </c>
      <c r="G75">
        <v>15</v>
      </c>
      <c r="H75">
        <v>14</v>
      </c>
      <c r="I75">
        <v>16</v>
      </c>
      <c r="J75">
        <v>16</v>
      </c>
      <c r="K75">
        <v>16</v>
      </c>
      <c r="L75">
        <v>7</v>
      </c>
      <c r="M75">
        <v>5</v>
      </c>
      <c r="N75">
        <v>7</v>
      </c>
      <c r="O75">
        <v>5</v>
      </c>
      <c r="P75">
        <v>5</v>
      </c>
      <c r="Q75">
        <v>5</v>
      </c>
      <c r="R75">
        <v>6</v>
      </c>
      <c r="S75">
        <v>6</v>
      </c>
      <c r="T75">
        <v>6</v>
      </c>
      <c r="U75">
        <v>7</v>
      </c>
      <c r="V75">
        <v>7</v>
      </c>
      <c r="W75">
        <v>7</v>
      </c>
      <c r="X75">
        <v>3</v>
      </c>
      <c r="Y75">
        <v>13</v>
      </c>
      <c r="Z75">
        <v>12</v>
      </c>
      <c r="AA75">
        <v>13</v>
      </c>
      <c r="AB75">
        <v>13</v>
      </c>
      <c r="AC75">
        <v>11</v>
      </c>
    </row>
    <row r="76" spans="1:29" ht="12.6" x14ac:dyDescent="0.2">
      <c r="A76">
        <v>11</v>
      </c>
      <c r="B76" s="3" t="s">
        <v>578</v>
      </c>
      <c r="C76" t="s">
        <v>1629</v>
      </c>
      <c r="D76" t="str">
        <f t="shared" si="1"/>
        <v>WSIMD4</v>
      </c>
      <c r="E76">
        <v>0</v>
      </c>
      <c r="F76">
        <v>0</v>
      </c>
      <c r="G76">
        <v>0</v>
      </c>
      <c r="H76">
        <v>0</v>
      </c>
      <c r="I76">
        <v>0</v>
      </c>
      <c r="J76">
        <v>0</v>
      </c>
      <c r="K76">
        <v>0</v>
      </c>
      <c r="L76">
        <v>4</v>
      </c>
      <c r="M76">
        <v>1</v>
      </c>
      <c r="N76">
        <v>9</v>
      </c>
      <c r="O76">
        <v>8</v>
      </c>
      <c r="P76">
        <v>6</v>
      </c>
      <c r="Q76">
        <v>7</v>
      </c>
      <c r="R76">
        <v>7</v>
      </c>
      <c r="S76">
        <v>11</v>
      </c>
      <c r="T76">
        <v>11</v>
      </c>
      <c r="U76">
        <v>10</v>
      </c>
      <c r="V76">
        <v>7</v>
      </c>
      <c r="W76">
        <v>6</v>
      </c>
      <c r="X76">
        <v>0</v>
      </c>
      <c r="Y76">
        <v>0</v>
      </c>
      <c r="Z76">
        <v>0</v>
      </c>
      <c r="AA76">
        <v>0</v>
      </c>
      <c r="AB76">
        <v>0</v>
      </c>
      <c r="AC76">
        <v>0</v>
      </c>
    </row>
    <row r="77" spans="1:29" ht="12.6" x14ac:dyDescent="0.2">
      <c r="A77">
        <v>11</v>
      </c>
      <c r="B77" s="3" t="s">
        <v>578</v>
      </c>
      <c r="C77" t="s">
        <v>1627</v>
      </c>
      <c r="D77" t="str">
        <f t="shared" si="1"/>
        <v>WSIMD5</v>
      </c>
      <c r="E77">
        <v>0</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row>
    <row r="78" spans="1:29" ht="12.6" x14ac:dyDescent="0.2">
      <c r="A78">
        <v>11</v>
      </c>
      <c r="B78" s="3" t="s">
        <v>578</v>
      </c>
      <c r="C78" t="s">
        <v>1964</v>
      </c>
      <c r="D78" t="str">
        <f t="shared" si="1"/>
        <v>WSIMD0</v>
      </c>
      <c r="E78">
        <v>0</v>
      </c>
      <c r="F78">
        <v>0</v>
      </c>
      <c r="G78">
        <v>0</v>
      </c>
      <c r="H78">
        <v>0</v>
      </c>
      <c r="I78">
        <v>0</v>
      </c>
      <c r="J78">
        <v>0</v>
      </c>
      <c r="K78">
        <v>0</v>
      </c>
      <c r="L78">
        <v>0</v>
      </c>
      <c r="M78">
        <v>0</v>
      </c>
      <c r="N78">
        <v>0</v>
      </c>
      <c r="O78">
        <v>1</v>
      </c>
      <c r="P78">
        <v>4</v>
      </c>
      <c r="Q78">
        <v>1</v>
      </c>
      <c r="R78">
        <v>0</v>
      </c>
      <c r="S78">
        <v>0</v>
      </c>
      <c r="T78">
        <v>0</v>
      </c>
      <c r="U78">
        <v>0</v>
      </c>
      <c r="V78">
        <v>0</v>
      </c>
      <c r="W78">
        <v>0</v>
      </c>
      <c r="X78">
        <v>9</v>
      </c>
      <c r="Y78">
        <v>0</v>
      </c>
      <c r="Z78">
        <v>0</v>
      </c>
      <c r="AA78">
        <v>0</v>
      </c>
      <c r="AB78">
        <v>0</v>
      </c>
      <c r="AC78">
        <v>0</v>
      </c>
    </row>
    <row r="79" spans="1:29" ht="12.6" x14ac:dyDescent="0.2">
      <c r="A79">
        <v>12</v>
      </c>
      <c r="B79" s="3" t="s">
        <v>579</v>
      </c>
      <c r="C79" t="s">
        <v>510</v>
      </c>
      <c r="D79" t="str">
        <f t="shared" si="1"/>
        <v>ZALL</v>
      </c>
      <c r="E79">
        <v>17</v>
      </c>
      <c r="F79">
        <v>16</v>
      </c>
      <c r="G79">
        <v>10</v>
      </c>
      <c r="H79">
        <v>16</v>
      </c>
      <c r="I79">
        <v>14</v>
      </c>
      <c r="J79">
        <v>12</v>
      </c>
      <c r="K79">
        <v>11</v>
      </c>
      <c r="L79">
        <v>9</v>
      </c>
      <c r="M79">
        <v>11</v>
      </c>
      <c r="N79">
        <v>11</v>
      </c>
      <c r="O79">
        <v>12</v>
      </c>
      <c r="P79">
        <v>16</v>
      </c>
      <c r="Q79">
        <v>15</v>
      </c>
      <c r="R79">
        <v>14</v>
      </c>
      <c r="S79">
        <v>14</v>
      </c>
      <c r="T79">
        <v>15</v>
      </c>
      <c r="U79">
        <v>15</v>
      </c>
      <c r="V79">
        <v>15</v>
      </c>
      <c r="W79">
        <v>15</v>
      </c>
      <c r="X79">
        <v>15</v>
      </c>
      <c r="Y79">
        <v>17</v>
      </c>
      <c r="Z79">
        <v>19</v>
      </c>
      <c r="AA79">
        <v>19</v>
      </c>
      <c r="AB79">
        <v>19</v>
      </c>
      <c r="AC79">
        <v>15</v>
      </c>
    </row>
    <row r="80" spans="1:29" ht="12.6" x14ac:dyDescent="0.2">
      <c r="A80">
        <v>12</v>
      </c>
      <c r="B80" s="3" t="s">
        <v>579</v>
      </c>
      <c r="C80" t="s">
        <v>1628</v>
      </c>
      <c r="D80" t="str">
        <f t="shared" si="1"/>
        <v>ZSIMD1</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row>
    <row r="81" spans="1:29" ht="12.6" x14ac:dyDescent="0.2">
      <c r="A81">
        <v>12</v>
      </c>
      <c r="B81" s="3" t="s">
        <v>579</v>
      </c>
      <c r="C81" t="s">
        <v>1630</v>
      </c>
      <c r="D81" t="str">
        <f t="shared" si="1"/>
        <v>ZSIMD2</v>
      </c>
      <c r="E81">
        <v>0</v>
      </c>
      <c r="F81">
        <v>0</v>
      </c>
      <c r="G81">
        <v>0</v>
      </c>
      <c r="H81">
        <v>0</v>
      </c>
      <c r="I81">
        <v>0</v>
      </c>
      <c r="J81">
        <v>0</v>
      </c>
      <c r="K81">
        <v>0</v>
      </c>
      <c r="L81">
        <v>0</v>
      </c>
      <c r="M81">
        <v>0</v>
      </c>
      <c r="N81">
        <v>0</v>
      </c>
      <c r="O81">
        <v>0</v>
      </c>
      <c r="P81">
        <v>0</v>
      </c>
      <c r="Q81">
        <v>0</v>
      </c>
      <c r="R81">
        <v>0</v>
      </c>
      <c r="S81">
        <v>0</v>
      </c>
      <c r="T81">
        <v>0</v>
      </c>
      <c r="U81">
        <v>0</v>
      </c>
      <c r="V81">
        <v>0</v>
      </c>
      <c r="W81">
        <v>0</v>
      </c>
      <c r="X81">
        <v>0</v>
      </c>
      <c r="Y81">
        <v>0</v>
      </c>
      <c r="Z81">
        <v>0</v>
      </c>
      <c r="AA81">
        <v>0</v>
      </c>
      <c r="AB81">
        <v>0</v>
      </c>
      <c r="AC81">
        <v>0</v>
      </c>
    </row>
    <row r="82" spans="1:29" ht="12.6" x14ac:dyDescent="0.2">
      <c r="A82">
        <v>12</v>
      </c>
      <c r="B82" s="3" t="s">
        <v>579</v>
      </c>
      <c r="C82" t="s">
        <v>1631</v>
      </c>
      <c r="D82" t="str">
        <f t="shared" si="1"/>
        <v>ZSIMD3</v>
      </c>
      <c r="E82">
        <v>4</v>
      </c>
      <c r="F82">
        <v>3</v>
      </c>
      <c r="G82">
        <v>2</v>
      </c>
      <c r="H82">
        <v>2</v>
      </c>
      <c r="I82">
        <v>2</v>
      </c>
      <c r="J82">
        <v>0</v>
      </c>
      <c r="K82">
        <v>0</v>
      </c>
      <c r="L82">
        <v>7</v>
      </c>
      <c r="M82">
        <v>8</v>
      </c>
      <c r="N82">
        <v>8</v>
      </c>
      <c r="O82">
        <v>9</v>
      </c>
      <c r="P82">
        <v>14</v>
      </c>
      <c r="Q82">
        <v>13</v>
      </c>
      <c r="R82">
        <v>12</v>
      </c>
      <c r="S82">
        <v>12</v>
      </c>
      <c r="T82">
        <v>12</v>
      </c>
      <c r="U82">
        <v>13</v>
      </c>
      <c r="V82">
        <v>13</v>
      </c>
      <c r="W82">
        <v>13</v>
      </c>
      <c r="X82">
        <v>14</v>
      </c>
      <c r="Y82">
        <v>16</v>
      </c>
      <c r="Z82">
        <v>18</v>
      </c>
      <c r="AA82">
        <v>18</v>
      </c>
      <c r="AB82">
        <v>18</v>
      </c>
      <c r="AC82">
        <v>14</v>
      </c>
    </row>
    <row r="83" spans="1:29" ht="12.6" x14ac:dyDescent="0.2">
      <c r="A83">
        <v>12</v>
      </c>
      <c r="B83" s="3" t="s">
        <v>579</v>
      </c>
      <c r="C83" t="s">
        <v>1629</v>
      </c>
      <c r="D83" t="str">
        <f t="shared" si="1"/>
        <v>ZSIMD4</v>
      </c>
      <c r="E83">
        <v>13</v>
      </c>
      <c r="F83">
        <v>13</v>
      </c>
      <c r="G83">
        <v>8</v>
      </c>
      <c r="H83">
        <v>14</v>
      </c>
      <c r="I83">
        <v>12</v>
      </c>
      <c r="J83">
        <v>12</v>
      </c>
      <c r="K83">
        <v>11</v>
      </c>
      <c r="L83">
        <v>3</v>
      </c>
      <c r="M83">
        <v>3</v>
      </c>
      <c r="N83">
        <v>3</v>
      </c>
      <c r="O83">
        <v>3</v>
      </c>
      <c r="P83">
        <v>2</v>
      </c>
      <c r="Q83">
        <v>2</v>
      </c>
      <c r="R83">
        <v>2</v>
      </c>
      <c r="S83">
        <v>2</v>
      </c>
      <c r="T83">
        <v>3</v>
      </c>
      <c r="U83">
        <v>2</v>
      </c>
      <c r="V83">
        <v>2</v>
      </c>
      <c r="W83">
        <v>2</v>
      </c>
      <c r="X83">
        <v>1</v>
      </c>
      <c r="Y83">
        <v>1</v>
      </c>
      <c r="Z83">
        <v>1</v>
      </c>
      <c r="AA83">
        <v>1</v>
      </c>
      <c r="AB83">
        <v>1</v>
      </c>
      <c r="AC83">
        <v>1</v>
      </c>
    </row>
    <row r="84" spans="1:29" ht="12.6" x14ac:dyDescent="0.2">
      <c r="A84">
        <v>12</v>
      </c>
      <c r="B84" s="3" t="s">
        <v>579</v>
      </c>
      <c r="C84" t="s">
        <v>1627</v>
      </c>
      <c r="D84" t="str">
        <f t="shared" si="1"/>
        <v>ZSIMD5</v>
      </c>
      <c r="E84">
        <v>0</v>
      </c>
      <c r="F84">
        <v>0</v>
      </c>
      <c r="G84">
        <v>0</v>
      </c>
      <c r="H84">
        <v>0</v>
      </c>
      <c r="I84">
        <v>0</v>
      </c>
      <c r="J84">
        <v>0</v>
      </c>
      <c r="K84">
        <v>0</v>
      </c>
      <c r="L84">
        <v>0</v>
      </c>
      <c r="M84">
        <v>0</v>
      </c>
      <c r="N84">
        <v>0</v>
      </c>
      <c r="O84">
        <v>0</v>
      </c>
      <c r="P84">
        <v>0</v>
      </c>
      <c r="Q84">
        <v>0</v>
      </c>
      <c r="R84">
        <v>0</v>
      </c>
      <c r="S84">
        <v>0</v>
      </c>
      <c r="T84">
        <v>0</v>
      </c>
      <c r="U84">
        <v>0</v>
      </c>
      <c r="V84">
        <v>0</v>
      </c>
      <c r="W84">
        <v>0</v>
      </c>
      <c r="X84">
        <v>0</v>
      </c>
      <c r="Y84">
        <v>0</v>
      </c>
      <c r="Z84">
        <v>0</v>
      </c>
      <c r="AA84">
        <v>0</v>
      </c>
      <c r="AB84">
        <v>0</v>
      </c>
      <c r="AC84">
        <v>0</v>
      </c>
    </row>
    <row r="85" spans="1:29" ht="12.6" x14ac:dyDescent="0.2">
      <c r="A85">
        <v>12</v>
      </c>
      <c r="B85" s="3" t="s">
        <v>579</v>
      </c>
      <c r="C85" t="s">
        <v>1964</v>
      </c>
      <c r="D85" t="str">
        <f t="shared" si="1"/>
        <v>ZSIMD0</v>
      </c>
      <c r="E85">
        <v>0</v>
      </c>
      <c r="F85">
        <v>0</v>
      </c>
      <c r="G85">
        <v>0</v>
      </c>
      <c r="H85">
        <v>0</v>
      </c>
      <c r="I85">
        <v>0</v>
      </c>
      <c r="J85">
        <v>0</v>
      </c>
      <c r="K85">
        <v>0</v>
      </c>
      <c r="L85">
        <v>0</v>
      </c>
      <c r="M85">
        <v>0</v>
      </c>
      <c r="N85">
        <v>0</v>
      </c>
      <c r="O85">
        <v>1</v>
      </c>
      <c r="P85">
        <v>0</v>
      </c>
      <c r="Q85">
        <v>0</v>
      </c>
      <c r="R85">
        <v>0</v>
      </c>
      <c r="S85">
        <v>0</v>
      </c>
      <c r="T85">
        <v>0</v>
      </c>
      <c r="U85">
        <v>0</v>
      </c>
      <c r="V85">
        <v>0</v>
      </c>
      <c r="W85">
        <v>0</v>
      </c>
      <c r="X85">
        <v>0</v>
      </c>
      <c r="Y85">
        <v>0</v>
      </c>
      <c r="Z85">
        <v>0</v>
      </c>
      <c r="AA85">
        <v>0</v>
      </c>
      <c r="AB85">
        <v>0</v>
      </c>
      <c r="AC85">
        <v>0</v>
      </c>
    </row>
    <row r="86" spans="1:29" ht="12.6" x14ac:dyDescent="0.2">
      <c r="A86">
        <v>13</v>
      </c>
      <c r="B86" s="3" t="s">
        <v>545</v>
      </c>
      <c r="C86" t="s">
        <v>510</v>
      </c>
      <c r="D86" t="str">
        <f t="shared" si="1"/>
        <v>W1ALL</v>
      </c>
      <c r="E86">
        <v>1426</v>
      </c>
      <c r="F86">
        <v>1428</v>
      </c>
      <c r="G86">
        <v>1463</v>
      </c>
      <c r="H86">
        <v>1484</v>
      </c>
      <c r="I86">
        <v>1447</v>
      </c>
      <c r="J86">
        <v>1475</v>
      </c>
      <c r="K86">
        <v>1508</v>
      </c>
      <c r="L86">
        <v>1542</v>
      </c>
      <c r="M86">
        <v>1587</v>
      </c>
      <c r="N86">
        <v>1584</v>
      </c>
      <c r="O86">
        <v>1621</v>
      </c>
      <c r="P86">
        <v>1600</v>
      </c>
      <c r="Q86">
        <v>1654</v>
      </c>
      <c r="R86">
        <v>1630</v>
      </c>
      <c r="S86">
        <v>1668</v>
      </c>
      <c r="T86">
        <v>1640</v>
      </c>
      <c r="U86">
        <v>1686</v>
      </c>
      <c r="V86">
        <v>1668</v>
      </c>
      <c r="W86">
        <v>1715</v>
      </c>
      <c r="X86">
        <v>1698</v>
      </c>
      <c r="Y86">
        <v>1720</v>
      </c>
      <c r="Z86">
        <v>1692</v>
      </c>
      <c r="AA86">
        <v>1639</v>
      </c>
      <c r="AB86">
        <v>1613</v>
      </c>
      <c r="AC86">
        <v>1585</v>
      </c>
    </row>
    <row r="87" spans="1:29" ht="12.6" x14ac:dyDescent="0.2">
      <c r="A87">
        <v>13</v>
      </c>
      <c r="B87" s="3" t="s">
        <v>545</v>
      </c>
      <c r="C87" t="s">
        <v>1628</v>
      </c>
      <c r="D87" t="str">
        <f t="shared" si="1"/>
        <v>W1SIMD1</v>
      </c>
      <c r="E87">
        <v>511</v>
      </c>
      <c r="F87">
        <v>522</v>
      </c>
      <c r="G87">
        <v>502</v>
      </c>
      <c r="H87">
        <v>549</v>
      </c>
      <c r="I87">
        <v>503</v>
      </c>
      <c r="J87">
        <v>532</v>
      </c>
      <c r="K87">
        <v>543</v>
      </c>
      <c r="L87">
        <v>638</v>
      </c>
      <c r="M87">
        <v>658</v>
      </c>
      <c r="N87">
        <v>648</v>
      </c>
      <c r="O87">
        <v>646</v>
      </c>
      <c r="P87">
        <v>647</v>
      </c>
      <c r="Q87">
        <v>677</v>
      </c>
      <c r="R87">
        <v>666</v>
      </c>
      <c r="S87">
        <v>692</v>
      </c>
      <c r="T87">
        <v>673</v>
      </c>
      <c r="U87">
        <v>680</v>
      </c>
      <c r="V87">
        <v>683</v>
      </c>
      <c r="W87">
        <v>726</v>
      </c>
      <c r="X87">
        <v>724</v>
      </c>
      <c r="Y87">
        <v>713</v>
      </c>
      <c r="Z87">
        <v>695</v>
      </c>
      <c r="AA87">
        <v>655</v>
      </c>
      <c r="AB87">
        <v>661</v>
      </c>
      <c r="AC87">
        <v>624</v>
      </c>
    </row>
    <row r="88" spans="1:29" ht="12.6" x14ac:dyDescent="0.2">
      <c r="A88">
        <v>13</v>
      </c>
      <c r="B88" s="3" t="s">
        <v>545</v>
      </c>
      <c r="C88" t="s">
        <v>1630</v>
      </c>
      <c r="D88" t="str">
        <f t="shared" si="1"/>
        <v>W1SIMD2</v>
      </c>
      <c r="E88">
        <v>428</v>
      </c>
      <c r="F88">
        <v>442</v>
      </c>
      <c r="G88">
        <v>434</v>
      </c>
      <c r="H88">
        <v>484</v>
      </c>
      <c r="I88">
        <v>461</v>
      </c>
      <c r="J88">
        <v>489</v>
      </c>
      <c r="K88">
        <v>496</v>
      </c>
      <c r="L88">
        <v>415</v>
      </c>
      <c r="M88">
        <v>424</v>
      </c>
      <c r="N88">
        <v>421</v>
      </c>
      <c r="O88">
        <v>428</v>
      </c>
      <c r="P88">
        <v>410</v>
      </c>
      <c r="Q88">
        <v>427</v>
      </c>
      <c r="R88">
        <v>407</v>
      </c>
      <c r="S88">
        <v>422</v>
      </c>
      <c r="T88">
        <v>421</v>
      </c>
      <c r="U88">
        <v>437</v>
      </c>
      <c r="V88">
        <v>424</v>
      </c>
      <c r="W88">
        <v>437</v>
      </c>
      <c r="X88">
        <v>468</v>
      </c>
      <c r="Y88">
        <v>489</v>
      </c>
      <c r="Z88">
        <v>478</v>
      </c>
      <c r="AA88">
        <v>467</v>
      </c>
      <c r="AB88">
        <v>455</v>
      </c>
      <c r="AC88">
        <v>439</v>
      </c>
    </row>
    <row r="89" spans="1:29" ht="12.6" x14ac:dyDescent="0.2">
      <c r="A89">
        <v>13</v>
      </c>
      <c r="B89" s="3" t="s">
        <v>545</v>
      </c>
      <c r="C89" t="s">
        <v>1631</v>
      </c>
      <c r="D89" t="str">
        <f t="shared" si="1"/>
        <v>W1SIMD3</v>
      </c>
      <c r="E89">
        <v>266</v>
      </c>
      <c r="F89">
        <v>281</v>
      </c>
      <c r="G89">
        <v>254</v>
      </c>
      <c r="H89">
        <v>280</v>
      </c>
      <c r="I89">
        <v>264</v>
      </c>
      <c r="J89">
        <v>293</v>
      </c>
      <c r="K89">
        <v>289</v>
      </c>
      <c r="L89">
        <v>307</v>
      </c>
      <c r="M89">
        <v>316</v>
      </c>
      <c r="N89">
        <v>331</v>
      </c>
      <c r="O89">
        <v>350</v>
      </c>
      <c r="P89">
        <v>341</v>
      </c>
      <c r="Q89">
        <v>364</v>
      </c>
      <c r="R89">
        <v>363</v>
      </c>
      <c r="S89">
        <v>371</v>
      </c>
      <c r="T89">
        <v>358</v>
      </c>
      <c r="U89">
        <v>370</v>
      </c>
      <c r="V89">
        <v>358</v>
      </c>
      <c r="W89">
        <v>374</v>
      </c>
      <c r="X89">
        <v>335</v>
      </c>
      <c r="Y89">
        <v>333</v>
      </c>
      <c r="Z89">
        <v>332</v>
      </c>
      <c r="AA89">
        <v>321</v>
      </c>
      <c r="AB89">
        <v>312</v>
      </c>
      <c r="AC89">
        <v>287</v>
      </c>
    </row>
    <row r="90" spans="1:29" ht="12.6" x14ac:dyDescent="0.2">
      <c r="A90">
        <v>13</v>
      </c>
      <c r="B90" s="3" t="s">
        <v>545</v>
      </c>
      <c r="C90" t="s">
        <v>1629</v>
      </c>
      <c r="D90" t="str">
        <f t="shared" si="1"/>
        <v>W1SIMD4</v>
      </c>
      <c r="E90">
        <v>163</v>
      </c>
      <c r="F90">
        <v>183</v>
      </c>
      <c r="G90">
        <v>177</v>
      </c>
      <c r="H90">
        <v>196</v>
      </c>
      <c r="I90">
        <v>170</v>
      </c>
      <c r="J90">
        <v>196</v>
      </c>
      <c r="K90">
        <v>219</v>
      </c>
      <c r="L90">
        <v>202</v>
      </c>
      <c r="M90">
        <v>214</v>
      </c>
      <c r="N90">
        <v>198</v>
      </c>
      <c r="O90">
        <v>219</v>
      </c>
      <c r="P90">
        <v>219</v>
      </c>
      <c r="Q90">
        <v>225</v>
      </c>
      <c r="R90">
        <v>213</v>
      </c>
      <c r="S90">
        <v>214</v>
      </c>
      <c r="T90">
        <v>217</v>
      </c>
      <c r="U90">
        <v>231</v>
      </c>
      <c r="V90">
        <v>230</v>
      </c>
      <c r="W90">
        <v>223</v>
      </c>
      <c r="X90">
        <v>242</v>
      </c>
      <c r="Y90">
        <v>245</v>
      </c>
      <c r="Z90">
        <v>239</v>
      </c>
      <c r="AA90">
        <v>225</v>
      </c>
      <c r="AB90">
        <v>215</v>
      </c>
      <c r="AC90">
        <v>207</v>
      </c>
    </row>
    <row r="91" spans="1:29" ht="12.6" x14ac:dyDescent="0.2">
      <c r="A91">
        <v>13</v>
      </c>
      <c r="B91" s="3" t="s">
        <v>545</v>
      </c>
      <c r="C91" t="s">
        <v>1627</v>
      </c>
      <c r="D91" t="str">
        <f t="shared" si="1"/>
        <v>W1SIMD5</v>
      </c>
      <c r="E91">
        <v>105</v>
      </c>
      <c r="F91">
        <v>142</v>
      </c>
      <c r="G91">
        <v>115</v>
      </c>
      <c r="H91">
        <v>134</v>
      </c>
      <c r="I91">
        <v>127</v>
      </c>
      <c r="J91">
        <v>136</v>
      </c>
      <c r="K91">
        <v>146</v>
      </c>
      <c r="L91">
        <v>172</v>
      </c>
      <c r="M91">
        <v>179</v>
      </c>
      <c r="N91">
        <v>174</v>
      </c>
      <c r="O91">
        <v>176</v>
      </c>
      <c r="P91">
        <v>174</v>
      </c>
      <c r="Q91">
        <v>185</v>
      </c>
      <c r="R91">
        <v>184</v>
      </c>
      <c r="S91">
        <v>186</v>
      </c>
      <c r="T91">
        <v>183</v>
      </c>
      <c r="U91">
        <v>188</v>
      </c>
      <c r="V91">
        <v>188</v>
      </c>
      <c r="W91">
        <v>195</v>
      </c>
      <c r="X91">
        <v>199</v>
      </c>
      <c r="Y91">
        <v>194</v>
      </c>
      <c r="Z91">
        <v>198</v>
      </c>
      <c r="AA91">
        <v>189</v>
      </c>
      <c r="AB91">
        <v>194</v>
      </c>
      <c r="AC91">
        <v>193</v>
      </c>
    </row>
    <row r="92" spans="1:29" ht="12.6" x14ac:dyDescent="0.2">
      <c r="A92">
        <v>13</v>
      </c>
      <c r="B92" s="3" t="s">
        <v>545</v>
      </c>
      <c r="C92" t="s">
        <v>1964</v>
      </c>
      <c r="D92" t="str">
        <f t="shared" si="1"/>
        <v>W1SIMD0</v>
      </c>
      <c r="E92">
        <v>3</v>
      </c>
      <c r="F92">
        <v>15</v>
      </c>
      <c r="G92">
        <v>9</v>
      </c>
      <c r="H92">
        <v>7</v>
      </c>
      <c r="I92">
        <v>5</v>
      </c>
      <c r="J92">
        <v>9</v>
      </c>
      <c r="K92">
        <v>8</v>
      </c>
      <c r="L92">
        <v>0</v>
      </c>
      <c r="M92">
        <v>1</v>
      </c>
      <c r="N92">
        <v>5</v>
      </c>
      <c r="O92">
        <v>7</v>
      </c>
      <c r="P92">
        <v>8</v>
      </c>
      <c r="Q92">
        <v>4</v>
      </c>
      <c r="R92">
        <v>5</v>
      </c>
      <c r="S92">
        <v>4</v>
      </c>
      <c r="T92">
        <v>3</v>
      </c>
      <c r="U92">
        <v>2</v>
      </c>
      <c r="V92">
        <v>3</v>
      </c>
      <c r="W92">
        <v>4</v>
      </c>
      <c r="X92">
        <v>1</v>
      </c>
      <c r="Y92">
        <v>7</v>
      </c>
      <c r="Z92">
        <v>1</v>
      </c>
      <c r="AA92">
        <v>2</v>
      </c>
      <c r="AB92">
        <v>1</v>
      </c>
      <c r="AC92">
        <v>52</v>
      </c>
    </row>
    <row r="93" spans="1:29" ht="12.6" x14ac:dyDescent="0.2">
      <c r="A93">
        <v>14</v>
      </c>
      <c r="B93" s="3" t="s">
        <v>580</v>
      </c>
      <c r="C93" t="s">
        <v>510</v>
      </c>
      <c r="D93" t="str">
        <f t="shared" si="1"/>
        <v>AALL</v>
      </c>
      <c r="E93">
        <v>203</v>
      </c>
      <c r="F93">
        <v>205</v>
      </c>
      <c r="G93">
        <v>207</v>
      </c>
      <c r="H93">
        <v>212</v>
      </c>
      <c r="I93">
        <v>210</v>
      </c>
      <c r="J93">
        <v>209</v>
      </c>
      <c r="K93">
        <v>221</v>
      </c>
      <c r="L93">
        <v>227</v>
      </c>
      <c r="M93">
        <v>232</v>
      </c>
      <c r="N93">
        <v>225</v>
      </c>
      <c r="O93">
        <v>219</v>
      </c>
      <c r="P93">
        <v>213</v>
      </c>
      <c r="Q93">
        <v>221</v>
      </c>
      <c r="R93">
        <v>215</v>
      </c>
      <c r="S93">
        <v>218</v>
      </c>
      <c r="T93">
        <v>214</v>
      </c>
      <c r="U93">
        <v>218</v>
      </c>
      <c r="V93">
        <v>215</v>
      </c>
      <c r="W93">
        <v>219</v>
      </c>
      <c r="X93">
        <v>217</v>
      </c>
      <c r="Y93">
        <v>217</v>
      </c>
      <c r="Z93">
        <v>218</v>
      </c>
      <c r="AA93">
        <v>206</v>
      </c>
      <c r="AB93">
        <v>194</v>
      </c>
      <c r="AC93">
        <v>190</v>
      </c>
    </row>
    <row r="94" spans="1:29" ht="12.6" x14ac:dyDescent="0.2">
      <c r="A94">
        <v>14</v>
      </c>
      <c r="B94" s="3" t="s">
        <v>580</v>
      </c>
      <c r="C94" t="s">
        <v>1628</v>
      </c>
      <c r="D94" t="str">
        <f t="shared" si="1"/>
        <v>ASIMD1</v>
      </c>
      <c r="E94">
        <v>111</v>
      </c>
      <c r="F94">
        <v>106</v>
      </c>
      <c r="G94">
        <v>106</v>
      </c>
      <c r="H94">
        <v>113</v>
      </c>
      <c r="I94">
        <v>109</v>
      </c>
      <c r="J94">
        <v>110</v>
      </c>
      <c r="K94">
        <v>117</v>
      </c>
      <c r="L94">
        <v>129</v>
      </c>
      <c r="M94">
        <v>137</v>
      </c>
      <c r="N94">
        <v>131</v>
      </c>
      <c r="O94">
        <v>128</v>
      </c>
      <c r="P94">
        <v>124</v>
      </c>
      <c r="Q94">
        <v>139</v>
      </c>
      <c r="R94">
        <v>131</v>
      </c>
      <c r="S94">
        <v>135</v>
      </c>
      <c r="T94">
        <v>137</v>
      </c>
      <c r="U94">
        <v>138</v>
      </c>
      <c r="V94">
        <v>137</v>
      </c>
      <c r="W94">
        <v>142</v>
      </c>
      <c r="X94">
        <v>128</v>
      </c>
      <c r="Y94">
        <v>115</v>
      </c>
      <c r="Z94">
        <v>116</v>
      </c>
      <c r="AA94">
        <v>107</v>
      </c>
      <c r="AB94">
        <v>109</v>
      </c>
      <c r="AC94">
        <v>103</v>
      </c>
    </row>
    <row r="95" spans="1:29" ht="12.6" x14ac:dyDescent="0.2">
      <c r="A95">
        <v>14</v>
      </c>
      <c r="B95" s="3" t="s">
        <v>580</v>
      </c>
      <c r="C95" t="s">
        <v>1630</v>
      </c>
      <c r="D95" t="str">
        <f t="shared" si="1"/>
        <v>ASIMD2</v>
      </c>
      <c r="E95">
        <v>56</v>
      </c>
      <c r="F95">
        <v>67</v>
      </c>
      <c r="G95">
        <v>63</v>
      </c>
      <c r="H95">
        <v>71</v>
      </c>
      <c r="I95">
        <v>63</v>
      </c>
      <c r="J95">
        <v>66</v>
      </c>
      <c r="K95">
        <v>68</v>
      </c>
      <c r="L95">
        <v>62</v>
      </c>
      <c r="M95">
        <v>62</v>
      </c>
      <c r="N95">
        <v>60</v>
      </c>
      <c r="O95">
        <v>58</v>
      </c>
      <c r="P95">
        <v>55</v>
      </c>
      <c r="Q95">
        <v>53</v>
      </c>
      <c r="R95">
        <v>52</v>
      </c>
      <c r="S95">
        <v>52</v>
      </c>
      <c r="T95">
        <v>47</v>
      </c>
      <c r="U95">
        <v>49</v>
      </c>
      <c r="V95">
        <v>49</v>
      </c>
      <c r="W95">
        <v>45</v>
      </c>
      <c r="X95">
        <v>63</v>
      </c>
      <c r="Y95">
        <v>73</v>
      </c>
      <c r="Z95">
        <v>74</v>
      </c>
      <c r="AA95">
        <v>70</v>
      </c>
      <c r="AB95">
        <v>61</v>
      </c>
      <c r="AC95">
        <v>57</v>
      </c>
    </row>
    <row r="96" spans="1:29" ht="12.6" x14ac:dyDescent="0.2">
      <c r="A96">
        <v>14</v>
      </c>
      <c r="B96" s="3" t="s">
        <v>580</v>
      </c>
      <c r="C96" t="s">
        <v>1631</v>
      </c>
      <c r="D96" t="str">
        <f t="shared" si="1"/>
        <v>ASIMD3</v>
      </c>
      <c r="E96">
        <v>20</v>
      </c>
      <c r="F96">
        <v>24</v>
      </c>
      <c r="G96">
        <v>24</v>
      </c>
      <c r="H96">
        <v>28</v>
      </c>
      <c r="I96">
        <v>29</v>
      </c>
      <c r="J96">
        <v>33</v>
      </c>
      <c r="K96">
        <v>35</v>
      </c>
      <c r="L96">
        <v>22</v>
      </c>
      <c r="M96">
        <v>22</v>
      </c>
      <c r="N96">
        <v>22</v>
      </c>
      <c r="O96">
        <v>22</v>
      </c>
      <c r="P96">
        <v>21</v>
      </c>
      <c r="Q96">
        <v>22</v>
      </c>
      <c r="R96">
        <v>23</v>
      </c>
      <c r="S96">
        <v>21</v>
      </c>
      <c r="T96">
        <v>20</v>
      </c>
      <c r="U96">
        <v>22</v>
      </c>
      <c r="V96">
        <v>18</v>
      </c>
      <c r="W96">
        <v>18</v>
      </c>
      <c r="X96">
        <v>12</v>
      </c>
      <c r="Y96">
        <v>13</v>
      </c>
      <c r="Z96">
        <v>13</v>
      </c>
      <c r="AA96">
        <v>14</v>
      </c>
      <c r="AB96">
        <v>11</v>
      </c>
      <c r="AC96">
        <v>8</v>
      </c>
    </row>
    <row r="97" spans="1:29" ht="12.6" x14ac:dyDescent="0.2">
      <c r="A97">
        <v>14</v>
      </c>
      <c r="B97" s="3" t="s">
        <v>580</v>
      </c>
      <c r="C97" t="s">
        <v>1629</v>
      </c>
      <c r="D97" t="str">
        <f t="shared" si="1"/>
        <v>ASIMD4</v>
      </c>
      <c r="E97">
        <v>10</v>
      </c>
      <c r="F97">
        <v>10</v>
      </c>
      <c r="G97">
        <v>10</v>
      </c>
      <c r="H97">
        <v>12</v>
      </c>
      <c r="I97">
        <v>9</v>
      </c>
      <c r="J97">
        <v>10</v>
      </c>
      <c r="K97">
        <v>11</v>
      </c>
      <c r="L97">
        <v>25</v>
      </c>
      <c r="M97">
        <v>27</v>
      </c>
      <c r="N97">
        <v>26</v>
      </c>
      <c r="O97">
        <v>27</v>
      </c>
      <c r="P97">
        <v>25</v>
      </c>
      <c r="Q97">
        <v>25</v>
      </c>
      <c r="R97">
        <v>24</v>
      </c>
      <c r="S97">
        <v>26</v>
      </c>
      <c r="T97">
        <v>25</v>
      </c>
      <c r="U97">
        <v>25</v>
      </c>
      <c r="V97">
        <v>25</v>
      </c>
      <c r="W97">
        <v>26</v>
      </c>
      <c r="X97">
        <v>27</v>
      </c>
      <c r="Y97">
        <v>27</v>
      </c>
      <c r="Z97">
        <v>27</v>
      </c>
      <c r="AA97">
        <v>27</v>
      </c>
      <c r="AB97">
        <v>25</v>
      </c>
      <c r="AC97">
        <v>21</v>
      </c>
    </row>
    <row r="98" spans="1:29" ht="12.6" x14ac:dyDescent="0.2">
      <c r="A98">
        <v>14</v>
      </c>
      <c r="B98" s="3" t="s">
        <v>580</v>
      </c>
      <c r="C98" t="s">
        <v>1627</v>
      </c>
      <c r="D98" t="str">
        <f t="shared" si="1"/>
        <v>ASIMD5</v>
      </c>
      <c r="E98">
        <v>6</v>
      </c>
      <c r="F98">
        <v>7</v>
      </c>
      <c r="G98">
        <v>4</v>
      </c>
      <c r="H98">
        <v>5</v>
      </c>
      <c r="I98">
        <v>4</v>
      </c>
      <c r="J98">
        <v>4</v>
      </c>
      <c r="K98">
        <v>4</v>
      </c>
      <c r="L98">
        <v>5</v>
      </c>
      <c r="M98">
        <v>5</v>
      </c>
      <c r="N98">
        <v>5</v>
      </c>
      <c r="O98">
        <v>5</v>
      </c>
      <c r="P98">
        <v>4</v>
      </c>
      <c r="Q98">
        <v>5</v>
      </c>
      <c r="R98">
        <v>4</v>
      </c>
      <c r="S98">
        <v>4</v>
      </c>
      <c r="T98">
        <v>4</v>
      </c>
      <c r="U98">
        <v>4</v>
      </c>
      <c r="V98">
        <v>4</v>
      </c>
      <c r="W98">
        <v>4</v>
      </c>
      <c r="X98">
        <v>4</v>
      </c>
      <c r="Y98">
        <v>5</v>
      </c>
      <c r="Z98">
        <v>4</v>
      </c>
      <c r="AA98">
        <v>4</v>
      </c>
      <c r="AB98">
        <v>4</v>
      </c>
      <c r="AC98">
        <v>3</v>
      </c>
    </row>
    <row r="99" spans="1:29" ht="12.6" x14ac:dyDescent="0.2">
      <c r="A99">
        <v>14</v>
      </c>
      <c r="B99" s="3" t="s">
        <v>580</v>
      </c>
      <c r="C99" t="s">
        <v>1964</v>
      </c>
      <c r="D99" t="str">
        <f t="shared" si="1"/>
        <v>ASIMD0</v>
      </c>
      <c r="E99">
        <v>0</v>
      </c>
      <c r="F99">
        <v>3</v>
      </c>
      <c r="G99">
        <v>0</v>
      </c>
      <c r="H99">
        <v>0</v>
      </c>
      <c r="I99">
        <v>0</v>
      </c>
      <c r="J99">
        <v>2</v>
      </c>
      <c r="K99">
        <v>2</v>
      </c>
      <c r="L99">
        <v>0</v>
      </c>
      <c r="M99">
        <v>1</v>
      </c>
      <c r="N99">
        <v>0</v>
      </c>
      <c r="O99">
        <v>0</v>
      </c>
      <c r="P99">
        <v>1</v>
      </c>
      <c r="Q99">
        <v>0</v>
      </c>
      <c r="R99">
        <v>0</v>
      </c>
      <c r="S99">
        <v>0</v>
      </c>
      <c r="T99">
        <v>0</v>
      </c>
      <c r="U99">
        <v>1</v>
      </c>
      <c r="V99">
        <v>1</v>
      </c>
      <c r="W99">
        <v>1</v>
      </c>
      <c r="X99">
        <v>0</v>
      </c>
      <c r="Y99">
        <v>0</v>
      </c>
      <c r="Z99">
        <v>0</v>
      </c>
      <c r="AA99">
        <v>0</v>
      </c>
      <c r="AB99">
        <v>0</v>
      </c>
      <c r="AC99">
        <v>11</v>
      </c>
    </row>
    <row r="100" spans="1:29" ht="12.6" x14ac:dyDescent="0.2">
      <c r="A100">
        <v>15</v>
      </c>
      <c r="B100" s="3" t="s">
        <v>581</v>
      </c>
      <c r="C100" t="s">
        <v>510</v>
      </c>
      <c r="D100" t="str">
        <f t="shared" si="1"/>
        <v>GALL</v>
      </c>
      <c r="E100">
        <v>744</v>
      </c>
      <c r="F100">
        <v>751</v>
      </c>
      <c r="G100">
        <v>771</v>
      </c>
      <c r="H100">
        <v>781</v>
      </c>
      <c r="I100">
        <v>763</v>
      </c>
      <c r="J100">
        <v>791</v>
      </c>
      <c r="K100">
        <v>813</v>
      </c>
      <c r="L100">
        <v>826</v>
      </c>
      <c r="M100">
        <v>851</v>
      </c>
      <c r="N100">
        <v>836</v>
      </c>
      <c r="O100">
        <v>830</v>
      </c>
      <c r="P100">
        <v>821</v>
      </c>
      <c r="Q100">
        <v>846</v>
      </c>
      <c r="R100">
        <v>831</v>
      </c>
      <c r="S100">
        <v>868</v>
      </c>
      <c r="T100">
        <v>850</v>
      </c>
      <c r="U100">
        <v>867</v>
      </c>
      <c r="V100">
        <v>854</v>
      </c>
      <c r="W100">
        <v>900</v>
      </c>
      <c r="X100">
        <v>880</v>
      </c>
      <c r="Y100">
        <v>895</v>
      </c>
      <c r="Z100">
        <v>873</v>
      </c>
      <c r="AA100">
        <v>842</v>
      </c>
      <c r="AB100">
        <v>833</v>
      </c>
      <c r="AC100">
        <v>818</v>
      </c>
    </row>
    <row r="101" spans="1:29" ht="12.6" x14ac:dyDescent="0.2">
      <c r="A101">
        <v>15</v>
      </c>
      <c r="B101" s="3" t="s">
        <v>581</v>
      </c>
      <c r="C101" t="s">
        <v>1628</v>
      </c>
      <c r="D101" t="str">
        <f t="shared" si="1"/>
        <v>GSIMD1</v>
      </c>
      <c r="E101">
        <v>282</v>
      </c>
      <c r="F101">
        <v>304</v>
      </c>
      <c r="G101">
        <v>284</v>
      </c>
      <c r="H101">
        <v>307</v>
      </c>
      <c r="I101">
        <v>287</v>
      </c>
      <c r="J101">
        <v>311</v>
      </c>
      <c r="K101">
        <v>319</v>
      </c>
      <c r="L101">
        <v>359</v>
      </c>
      <c r="M101">
        <v>372</v>
      </c>
      <c r="N101">
        <v>365</v>
      </c>
      <c r="O101">
        <v>353</v>
      </c>
      <c r="P101">
        <v>359</v>
      </c>
      <c r="Q101">
        <v>359</v>
      </c>
      <c r="R101">
        <v>355</v>
      </c>
      <c r="S101">
        <v>376</v>
      </c>
      <c r="T101">
        <v>363</v>
      </c>
      <c r="U101">
        <v>362</v>
      </c>
      <c r="V101">
        <v>361</v>
      </c>
      <c r="W101">
        <v>393</v>
      </c>
      <c r="X101">
        <v>388</v>
      </c>
      <c r="Y101">
        <v>400</v>
      </c>
      <c r="Z101">
        <v>385</v>
      </c>
      <c r="AA101">
        <v>357</v>
      </c>
      <c r="AB101">
        <v>359</v>
      </c>
      <c r="AC101">
        <v>342</v>
      </c>
    </row>
    <row r="102" spans="1:29" ht="12.6" x14ac:dyDescent="0.2">
      <c r="A102">
        <v>15</v>
      </c>
      <c r="B102" s="3" t="s">
        <v>581</v>
      </c>
      <c r="C102" t="s">
        <v>1630</v>
      </c>
      <c r="D102" t="str">
        <f t="shared" si="1"/>
        <v>GSIMD2</v>
      </c>
      <c r="E102">
        <v>167</v>
      </c>
      <c r="F102">
        <v>177</v>
      </c>
      <c r="G102">
        <v>176</v>
      </c>
      <c r="H102">
        <v>194</v>
      </c>
      <c r="I102">
        <v>181</v>
      </c>
      <c r="J102">
        <v>199</v>
      </c>
      <c r="K102">
        <v>206</v>
      </c>
      <c r="L102">
        <v>189</v>
      </c>
      <c r="M102">
        <v>183</v>
      </c>
      <c r="N102">
        <v>181</v>
      </c>
      <c r="O102">
        <v>188</v>
      </c>
      <c r="P102">
        <v>176</v>
      </c>
      <c r="Q102">
        <v>191</v>
      </c>
      <c r="R102">
        <v>180</v>
      </c>
      <c r="S102">
        <v>184</v>
      </c>
      <c r="T102">
        <v>185</v>
      </c>
      <c r="U102">
        <v>198</v>
      </c>
      <c r="V102">
        <v>186</v>
      </c>
      <c r="W102">
        <v>202</v>
      </c>
      <c r="X102">
        <v>192</v>
      </c>
      <c r="Y102">
        <v>184</v>
      </c>
      <c r="Z102">
        <v>177</v>
      </c>
      <c r="AA102">
        <v>179</v>
      </c>
      <c r="AB102">
        <v>181</v>
      </c>
      <c r="AC102">
        <v>178</v>
      </c>
    </row>
    <row r="103" spans="1:29" ht="12.6" x14ac:dyDescent="0.2">
      <c r="A103">
        <v>15</v>
      </c>
      <c r="B103" s="3" t="s">
        <v>581</v>
      </c>
      <c r="C103" t="s">
        <v>1631</v>
      </c>
      <c r="D103" t="str">
        <f t="shared" si="1"/>
        <v>GSIMD3</v>
      </c>
      <c r="E103">
        <v>140</v>
      </c>
      <c r="F103">
        <v>146</v>
      </c>
      <c r="G103">
        <v>143</v>
      </c>
      <c r="H103">
        <v>149</v>
      </c>
      <c r="I103">
        <v>137</v>
      </c>
      <c r="J103">
        <v>158</v>
      </c>
      <c r="K103">
        <v>156</v>
      </c>
      <c r="L103">
        <v>168</v>
      </c>
      <c r="M103">
        <v>174</v>
      </c>
      <c r="N103">
        <v>180</v>
      </c>
      <c r="O103">
        <v>182</v>
      </c>
      <c r="P103">
        <v>179</v>
      </c>
      <c r="Q103">
        <v>190</v>
      </c>
      <c r="R103">
        <v>189</v>
      </c>
      <c r="S103">
        <v>200</v>
      </c>
      <c r="T103">
        <v>193</v>
      </c>
      <c r="U103">
        <v>196</v>
      </c>
      <c r="V103">
        <v>188</v>
      </c>
      <c r="W103">
        <v>204</v>
      </c>
      <c r="X103">
        <v>170</v>
      </c>
      <c r="Y103">
        <v>190</v>
      </c>
      <c r="Z103">
        <v>186</v>
      </c>
      <c r="AA103">
        <v>182</v>
      </c>
      <c r="AB103">
        <v>180</v>
      </c>
      <c r="AC103">
        <v>167</v>
      </c>
    </row>
    <row r="104" spans="1:29" ht="12.6" x14ac:dyDescent="0.2">
      <c r="A104">
        <v>15</v>
      </c>
      <c r="B104" s="3" t="s">
        <v>581</v>
      </c>
      <c r="C104" t="s">
        <v>1629</v>
      </c>
      <c r="D104" t="str">
        <f t="shared" si="1"/>
        <v>GSIMD4</v>
      </c>
      <c r="E104">
        <v>84</v>
      </c>
      <c r="F104">
        <v>87</v>
      </c>
      <c r="G104">
        <v>89</v>
      </c>
      <c r="H104">
        <v>100</v>
      </c>
      <c r="I104">
        <v>91</v>
      </c>
      <c r="J104">
        <v>102</v>
      </c>
      <c r="K104">
        <v>118</v>
      </c>
      <c r="L104">
        <v>90</v>
      </c>
      <c r="M104">
        <v>99</v>
      </c>
      <c r="N104">
        <v>87</v>
      </c>
      <c r="O104">
        <v>89</v>
      </c>
      <c r="P104">
        <v>93</v>
      </c>
      <c r="Q104">
        <v>97</v>
      </c>
      <c r="R104">
        <v>90</v>
      </c>
      <c r="S104">
        <v>89</v>
      </c>
      <c r="T104">
        <v>91</v>
      </c>
      <c r="U104">
        <v>100</v>
      </c>
      <c r="V104">
        <v>98</v>
      </c>
      <c r="W104">
        <v>95</v>
      </c>
      <c r="X104">
        <v>127</v>
      </c>
      <c r="Y104">
        <v>118</v>
      </c>
      <c r="Z104">
        <v>113</v>
      </c>
      <c r="AA104">
        <v>103</v>
      </c>
      <c r="AB104">
        <v>98</v>
      </c>
      <c r="AC104">
        <v>98</v>
      </c>
    </row>
    <row r="105" spans="1:29" ht="12.6" x14ac:dyDescent="0.2">
      <c r="A105">
        <v>15</v>
      </c>
      <c r="B105" s="3" t="s">
        <v>581</v>
      </c>
      <c r="C105" t="s">
        <v>1627</v>
      </c>
      <c r="D105" t="str">
        <f t="shared" si="1"/>
        <v>GSIMD5</v>
      </c>
      <c r="E105">
        <v>68</v>
      </c>
      <c r="F105">
        <v>92</v>
      </c>
      <c r="G105">
        <v>75</v>
      </c>
      <c r="H105">
        <v>87</v>
      </c>
      <c r="I105">
        <v>83</v>
      </c>
      <c r="J105">
        <v>91</v>
      </c>
      <c r="K105">
        <v>97</v>
      </c>
      <c r="L105">
        <v>106</v>
      </c>
      <c r="M105">
        <v>109</v>
      </c>
      <c r="N105">
        <v>103</v>
      </c>
      <c r="O105">
        <v>94</v>
      </c>
      <c r="P105">
        <v>93</v>
      </c>
      <c r="Q105">
        <v>96</v>
      </c>
      <c r="R105">
        <v>96</v>
      </c>
      <c r="S105">
        <v>96</v>
      </c>
      <c r="T105">
        <v>94</v>
      </c>
      <c r="U105">
        <v>97</v>
      </c>
      <c r="V105">
        <v>98</v>
      </c>
      <c r="W105">
        <v>106</v>
      </c>
      <c r="X105">
        <v>115</v>
      </c>
      <c r="Y105">
        <v>114</v>
      </c>
      <c r="Z105">
        <v>119</v>
      </c>
      <c r="AA105">
        <v>113</v>
      </c>
      <c r="AB105">
        <v>112</v>
      </c>
      <c r="AC105">
        <v>120</v>
      </c>
    </row>
    <row r="106" spans="1:29" ht="12.6" x14ac:dyDescent="0.2">
      <c r="A106">
        <v>15</v>
      </c>
      <c r="B106" s="3" t="s">
        <v>581</v>
      </c>
      <c r="C106" t="s">
        <v>1964</v>
      </c>
      <c r="D106" t="str">
        <f t="shared" si="1"/>
        <v>GSIMD0</v>
      </c>
      <c r="E106">
        <v>3</v>
      </c>
      <c r="F106">
        <v>10</v>
      </c>
      <c r="G106">
        <v>8</v>
      </c>
      <c r="H106">
        <v>6</v>
      </c>
      <c r="I106">
        <v>5</v>
      </c>
      <c r="J106">
        <v>7</v>
      </c>
      <c r="K106">
        <v>6</v>
      </c>
      <c r="L106">
        <v>0</v>
      </c>
      <c r="M106">
        <v>0</v>
      </c>
      <c r="N106">
        <v>1</v>
      </c>
      <c r="O106">
        <v>2</v>
      </c>
      <c r="P106">
        <v>0</v>
      </c>
      <c r="Q106">
        <v>0</v>
      </c>
      <c r="R106">
        <v>2</v>
      </c>
      <c r="S106">
        <v>2</v>
      </c>
      <c r="T106">
        <v>1</v>
      </c>
      <c r="U106">
        <v>1</v>
      </c>
      <c r="V106">
        <v>1</v>
      </c>
      <c r="W106">
        <v>1</v>
      </c>
      <c r="X106">
        <v>1</v>
      </c>
      <c r="Y106">
        <v>5</v>
      </c>
      <c r="Z106">
        <v>1</v>
      </c>
      <c r="AA106">
        <v>1</v>
      </c>
      <c r="AB106">
        <v>1</v>
      </c>
      <c r="AC106">
        <v>17</v>
      </c>
    </row>
    <row r="107" spans="1:29" ht="12.6" x14ac:dyDescent="0.2">
      <c r="A107">
        <v>16</v>
      </c>
      <c r="B107" s="3" t="s">
        <v>582</v>
      </c>
      <c r="C107" t="s">
        <v>510</v>
      </c>
      <c r="D107" t="str">
        <f t="shared" si="1"/>
        <v>LALL</v>
      </c>
      <c r="E107">
        <v>302</v>
      </c>
      <c r="F107">
        <v>297</v>
      </c>
      <c r="G107">
        <v>304</v>
      </c>
      <c r="H107">
        <v>313</v>
      </c>
      <c r="I107">
        <v>324</v>
      </c>
      <c r="J107">
        <v>323</v>
      </c>
      <c r="K107">
        <v>316</v>
      </c>
      <c r="L107">
        <v>337</v>
      </c>
      <c r="M107">
        <v>344</v>
      </c>
      <c r="N107">
        <v>349</v>
      </c>
      <c r="O107">
        <v>407</v>
      </c>
      <c r="P107">
        <v>406</v>
      </c>
      <c r="Q107">
        <v>426</v>
      </c>
      <c r="R107">
        <v>415</v>
      </c>
      <c r="S107">
        <v>428</v>
      </c>
      <c r="T107">
        <v>417</v>
      </c>
      <c r="U107">
        <v>441</v>
      </c>
      <c r="V107">
        <v>439</v>
      </c>
      <c r="W107">
        <v>438</v>
      </c>
      <c r="X107">
        <v>446</v>
      </c>
      <c r="Y107">
        <v>448</v>
      </c>
      <c r="Z107">
        <v>438</v>
      </c>
      <c r="AA107">
        <v>419</v>
      </c>
      <c r="AB107">
        <v>421</v>
      </c>
      <c r="AC107">
        <v>417</v>
      </c>
    </row>
    <row r="108" spans="1:29" ht="12.6" x14ac:dyDescent="0.2">
      <c r="A108">
        <v>16</v>
      </c>
      <c r="B108" s="3" t="s">
        <v>582</v>
      </c>
      <c r="C108" t="s">
        <v>1628</v>
      </c>
      <c r="D108" t="str">
        <f t="shared" si="1"/>
        <v>LSIMD1</v>
      </c>
      <c r="E108">
        <v>82</v>
      </c>
      <c r="F108">
        <v>80</v>
      </c>
      <c r="G108">
        <v>85</v>
      </c>
      <c r="H108">
        <v>85</v>
      </c>
      <c r="I108">
        <v>83</v>
      </c>
      <c r="J108">
        <v>82</v>
      </c>
      <c r="K108">
        <v>73</v>
      </c>
      <c r="L108">
        <v>106</v>
      </c>
      <c r="M108">
        <v>103</v>
      </c>
      <c r="N108">
        <v>107</v>
      </c>
      <c r="O108">
        <v>118</v>
      </c>
      <c r="P108">
        <v>118</v>
      </c>
      <c r="Q108">
        <v>137</v>
      </c>
      <c r="R108">
        <v>133</v>
      </c>
      <c r="S108">
        <v>133</v>
      </c>
      <c r="T108">
        <v>131</v>
      </c>
      <c r="U108">
        <v>136</v>
      </c>
      <c r="V108">
        <v>137</v>
      </c>
      <c r="W108">
        <v>141</v>
      </c>
      <c r="X108">
        <v>151</v>
      </c>
      <c r="Y108">
        <v>148</v>
      </c>
      <c r="Z108">
        <v>145</v>
      </c>
      <c r="AA108">
        <v>141</v>
      </c>
      <c r="AB108">
        <v>144</v>
      </c>
      <c r="AC108">
        <v>133</v>
      </c>
    </row>
    <row r="109" spans="1:29" ht="12.6" x14ac:dyDescent="0.2">
      <c r="A109">
        <v>16</v>
      </c>
      <c r="B109" s="3" t="s">
        <v>582</v>
      </c>
      <c r="C109" t="s">
        <v>1630</v>
      </c>
      <c r="D109" t="str">
        <f t="shared" si="1"/>
        <v>LSIMD2</v>
      </c>
      <c r="E109">
        <v>127</v>
      </c>
      <c r="F109">
        <v>123</v>
      </c>
      <c r="G109">
        <v>117</v>
      </c>
      <c r="H109">
        <v>137</v>
      </c>
      <c r="I109">
        <v>143</v>
      </c>
      <c r="J109">
        <v>145</v>
      </c>
      <c r="K109">
        <v>144</v>
      </c>
      <c r="L109">
        <v>114</v>
      </c>
      <c r="M109">
        <v>125</v>
      </c>
      <c r="N109">
        <v>119</v>
      </c>
      <c r="O109">
        <v>122</v>
      </c>
      <c r="P109">
        <v>118</v>
      </c>
      <c r="Q109">
        <v>119</v>
      </c>
      <c r="R109">
        <v>114</v>
      </c>
      <c r="S109">
        <v>121</v>
      </c>
      <c r="T109">
        <v>117</v>
      </c>
      <c r="U109">
        <v>123</v>
      </c>
      <c r="V109">
        <v>123</v>
      </c>
      <c r="W109">
        <v>122</v>
      </c>
      <c r="X109">
        <v>149</v>
      </c>
      <c r="Y109">
        <v>157</v>
      </c>
      <c r="Z109">
        <v>152</v>
      </c>
      <c r="AA109">
        <v>148</v>
      </c>
      <c r="AB109">
        <v>148</v>
      </c>
      <c r="AC109">
        <v>144</v>
      </c>
    </row>
    <row r="110" spans="1:29" ht="12.6" x14ac:dyDescent="0.2">
      <c r="A110">
        <v>16</v>
      </c>
      <c r="B110" s="3" t="s">
        <v>582</v>
      </c>
      <c r="C110" t="s">
        <v>1631</v>
      </c>
      <c r="D110" t="str">
        <f t="shared" si="1"/>
        <v>LSIMD3</v>
      </c>
      <c r="E110">
        <v>50</v>
      </c>
      <c r="F110">
        <v>54</v>
      </c>
      <c r="G110">
        <v>47</v>
      </c>
      <c r="H110">
        <v>50</v>
      </c>
      <c r="I110">
        <v>48</v>
      </c>
      <c r="J110">
        <v>50</v>
      </c>
      <c r="K110">
        <v>49</v>
      </c>
      <c r="L110">
        <v>55</v>
      </c>
      <c r="M110">
        <v>59</v>
      </c>
      <c r="N110">
        <v>64</v>
      </c>
      <c r="O110">
        <v>77</v>
      </c>
      <c r="P110">
        <v>75</v>
      </c>
      <c r="Q110">
        <v>81</v>
      </c>
      <c r="R110">
        <v>78</v>
      </c>
      <c r="S110">
        <v>80</v>
      </c>
      <c r="T110">
        <v>76</v>
      </c>
      <c r="U110">
        <v>82</v>
      </c>
      <c r="V110">
        <v>82</v>
      </c>
      <c r="W110">
        <v>79</v>
      </c>
      <c r="X110">
        <v>82</v>
      </c>
      <c r="Y110">
        <v>77</v>
      </c>
      <c r="Z110">
        <v>77</v>
      </c>
      <c r="AA110">
        <v>73</v>
      </c>
      <c r="AB110">
        <v>69</v>
      </c>
      <c r="AC110">
        <v>66</v>
      </c>
    </row>
    <row r="111" spans="1:29" ht="12.6" x14ac:dyDescent="0.2">
      <c r="A111">
        <v>16</v>
      </c>
      <c r="B111" s="3" t="s">
        <v>582</v>
      </c>
      <c r="C111" t="s">
        <v>1629</v>
      </c>
      <c r="D111" t="str">
        <f t="shared" si="1"/>
        <v>LSIMD4</v>
      </c>
      <c r="E111">
        <v>31</v>
      </c>
      <c r="F111">
        <v>42</v>
      </c>
      <c r="G111">
        <v>40</v>
      </c>
      <c r="H111">
        <v>43</v>
      </c>
      <c r="I111">
        <v>40</v>
      </c>
      <c r="J111">
        <v>48</v>
      </c>
      <c r="K111">
        <v>51</v>
      </c>
      <c r="L111">
        <v>66</v>
      </c>
      <c r="M111">
        <v>66</v>
      </c>
      <c r="N111">
        <v>66</v>
      </c>
      <c r="O111">
        <v>86</v>
      </c>
      <c r="P111">
        <v>86</v>
      </c>
      <c r="Q111">
        <v>83</v>
      </c>
      <c r="R111">
        <v>80</v>
      </c>
      <c r="S111">
        <v>83</v>
      </c>
      <c r="T111">
        <v>83</v>
      </c>
      <c r="U111">
        <v>91</v>
      </c>
      <c r="V111">
        <v>91</v>
      </c>
      <c r="W111">
        <v>84</v>
      </c>
      <c r="X111">
        <v>64</v>
      </c>
      <c r="Y111">
        <v>69</v>
      </c>
      <c r="Z111">
        <v>67</v>
      </c>
      <c r="AA111">
        <v>62</v>
      </c>
      <c r="AB111">
        <v>62</v>
      </c>
      <c r="AC111">
        <v>62</v>
      </c>
    </row>
    <row r="112" spans="1:29" ht="12.6" x14ac:dyDescent="0.2">
      <c r="A112">
        <v>16</v>
      </c>
      <c r="B112" s="3" t="s">
        <v>582</v>
      </c>
      <c r="C112" t="s">
        <v>1627</v>
      </c>
      <c r="D112" t="str">
        <f t="shared" si="1"/>
        <v>LSIMD5</v>
      </c>
      <c r="E112">
        <v>12</v>
      </c>
      <c r="F112">
        <v>16</v>
      </c>
      <c r="G112">
        <v>16</v>
      </c>
      <c r="H112">
        <v>17</v>
      </c>
      <c r="I112">
        <v>17</v>
      </c>
      <c r="J112">
        <v>17</v>
      </c>
      <c r="K112">
        <v>18</v>
      </c>
      <c r="L112">
        <v>14</v>
      </c>
      <c r="M112">
        <v>14</v>
      </c>
      <c r="N112">
        <v>16</v>
      </c>
      <c r="O112">
        <v>28</v>
      </c>
      <c r="P112">
        <v>29</v>
      </c>
      <c r="Q112">
        <v>31</v>
      </c>
      <c r="R112">
        <v>31</v>
      </c>
      <c r="S112">
        <v>33</v>
      </c>
      <c r="T112">
        <v>35</v>
      </c>
      <c r="U112">
        <v>37</v>
      </c>
      <c r="V112">
        <v>36</v>
      </c>
      <c r="W112">
        <v>37</v>
      </c>
      <c r="X112">
        <v>33</v>
      </c>
      <c r="Y112">
        <v>29</v>
      </c>
      <c r="Z112">
        <v>31</v>
      </c>
      <c r="AA112">
        <v>30</v>
      </c>
      <c r="AB112">
        <v>33</v>
      </c>
      <c r="AC112">
        <v>30</v>
      </c>
    </row>
    <row r="113" spans="1:29" ht="12.6" x14ac:dyDescent="0.2">
      <c r="A113">
        <v>16</v>
      </c>
      <c r="B113" s="3" t="s">
        <v>582</v>
      </c>
      <c r="C113" t="s">
        <v>1964</v>
      </c>
      <c r="D113" t="str">
        <f t="shared" si="1"/>
        <v>LSIMD0</v>
      </c>
      <c r="E113">
        <v>0</v>
      </c>
      <c r="F113">
        <v>1</v>
      </c>
      <c r="G113">
        <v>0</v>
      </c>
      <c r="H113">
        <v>0</v>
      </c>
      <c r="I113">
        <v>0</v>
      </c>
      <c r="J113">
        <v>0</v>
      </c>
      <c r="K113">
        <v>0</v>
      </c>
      <c r="L113">
        <v>0</v>
      </c>
      <c r="M113">
        <v>0</v>
      </c>
      <c r="N113">
        <v>4</v>
      </c>
      <c r="O113">
        <v>5</v>
      </c>
      <c r="P113">
        <v>6</v>
      </c>
      <c r="Q113">
        <v>4</v>
      </c>
      <c r="R113">
        <v>3</v>
      </c>
      <c r="S113">
        <v>2</v>
      </c>
      <c r="T113">
        <v>2</v>
      </c>
      <c r="U113">
        <v>0</v>
      </c>
      <c r="V113">
        <v>1</v>
      </c>
      <c r="W113">
        <v>1</v>
      </c>
      <c r="X113">
        <v>0</v>
      </c>
      <c r="Y113">
        <v>2</v>
      </c>
      <c r="Z113">
        <v>0</v>
      </c>
      <c r="AA113">
        <v>0</v>
      </c>
      <c r="AB113">
        <v>0</v>
      </c>
      <c r="AC113">
        <v>10</v>
      </c>
    </row>
    <row r="114" spans="1:29" ht="12.6" x14ac:dyDescent="0.2">
      <c r="A114">
        <v>17</v>
      </c>
      <c r="B114" s="3" t="s">
        <v>583</v>
      </c>
      <c r="C114" t="s">
        <v>510</v>
      </c>
      <c r="D114" t="str">
        <f t="shared" si="1"/>
        <v>VALL</v>
      </c>
      <c r="E114">
        <v>168</v>
      </c>
      <c r="F114">
        <v>165</v>
      </c>
      <c r="G114">
        <v>159</v>
      </c>
      <c r="H114">
        <v>160</v>
      </c>
      <c r="I114">
        <v>153</v>
      </c>
      <c r="J114">
        <v>157</v>
      </c>
      <c r="K114">
        <v>161</v>
      </c>
      <c r="L114">
        <v>165</v>
      </c>
      <c r="M114">
        <v>173</v>
      </c>
      <c r="N114">
        <v>172</v>
      </c>
      <c r="O114">
        <v>172</v>
      </c>
      <c r="P114">
        <v>174</v>
      </c>
      <c r="Q114">
        <v>186</v>
      </c>
      <c r="R114">
        <v>181</v>
      </c>
      <c r="S114">
        <v>177</v>
      </c>
      <c r="T114">
        <v>177</v>
      </c>
      <c r="U114">
        <v>178</v>
      </c>
      <c r="V114">
        <v>175</v>
      </c>
      <c r="W114">
        <v>181</v>
      </c>
      <c r="X114">
        <v>182</v>
      </c>
      <c r="Y114">
        <v>188</v>
      </c>
      <c r="Z114">
        <v>184</v>
      </c>
      <c r="AA114">
        <v>181</v>
      </c>
      <c r="AB114">
        <v>181</v>
      </c>
      <c r="AC114">
        <v>168</v>
      </c>
    </row>
    <row r="115" spans="1:29" ht="12.6" x14ac:dyDescent="0.2">
      <c r="A115">
        <v>17</v>
      </c>
      <c r="B115" s="3" t="s">
        <v>583</v>
      </c>
      <c r="C115" t="s">
        <v>1628</v>
      </c>
      <c r="D115" t="str">
        <f t="shared" si="1"/>
        <v>VSIMD1</v>
      </c>
      <c r="E115">
        <v>21</v>
      </c>
      <c r="F115">
        <v>22</v>
      </c>
      <c r="G115">
        <v>21</v>
      </c>
      <c r="H115">
        <v>22</v>
      </c>
      <c r="I115">
        <v>18</v>
      </c>
      <c r="J115">
        <v>21</v>
      </c>
      <c r="K115">
        <v>24</v>
      </c>
      <c r="L115">
        <v>24</v>
      </c>
      <c r="M115">
        <v>25</v>
      </c>
      <c r="N115">
        <v>26</v>
      </c>
      <c r="O115">
        <v>26</v>
      </c>
      <c r="P115">
        <v>25</v>
      </c>
      <c r="Q115">
        <v>26</v>
      </c>
      <c r="R115">
        <v>25</v>
      </c>
      <c r="S115">
        <v>23</v>
      </c>
      <c r="T115">
        <v>23</v>
      </c>
      <c r="U115">
        <v>24</v>
      </c>
      <c r="V115">
        <v>25</v>
      </c>
      <c r="W115">
        <v>27</v>
      </c>
      <c r="X115">
        <v>28</v>
      </c>
      <c r="Y115">
        <v>31</v>
      </c>
      <c r="Z115">
        <v>28</v>
      </c>
      <c r="AA115">
        <v>27</v>
      </c>
      <c r="AB115">
        <v>26</v>
      </c>
      <c r="AC115">
        <v>25</v>
      </c>
    </row>
    <row r="116" spans="1:29" ht="12.6" x14ac:dyDescent="0.2">
      <c r="A116">
        <v>17</v>
      </c>
      <c r="B116" s="3" t="s">
        <v>583</v>
      </c>
      <c r="C116" t="s">
        <v>1630</v>
      </c>
      <c r="D116" t="str">
        <f t="shared" si="1"/>
        <v>VSIMD2</v>
      </c>
      <c r="E116">
        <v>65</v>
      </c>
      <c r="F116">
        <v>59</v>
      </c>
      <c r="G116">
        <v>59</v>
      </c>
      <c r="H116">
        <v>64</v>
      </c>
      <c r="I116">
        <v>56</v>
      </c>
      <c r="J116">
        <v>61</v>
      </c>
      <c r="K116">
        <v>57</v>
      </c>
      <c r="L116">
        <v>40</v>
      </c>
      <c r="M116">
        <v>44</v>
      </c>
      <c r="N116">
        <v>43</v>
      </c>
      <c r="O116">
        <v>42</v>
      </c>
      <c r="P116">
        <v>47</v>
      </c>
      <c r="Q116">
        <v>51</v>
      </c>
      <c r="R116">
        <v>48</v>
      </c>
      <c r="S116">
        <v>48</v>
      </c>
      <c r="T116">
        <v>49</v>
      </c>
      <c r="U116">
        <v>46</v>
      </c>
      <c r="V116">
        <v>45</v>
      </c>
      <c r="W116">
        <v>47</v>
      </c>
      <c r="X116">
        <v>45</v>
      </c>
      <c r="Y116">
        <v>61</v>
      </c>
      <c r="Z116">
        <v>62</v>
      </c>
      <c r="AA116">
        <v>57</v>
      </c>
      <c r="AB116">
        <v>56</v>
      </c>
      <c r="AC116">
        <v>50</v>
      </c>
    </row>
    <row r="117" spans="1:29" ht="12.6" x14ac:dyDescent="0.2">
      <c r="A117">
        <v>17</v>
      </c>
      <c r="B117" s="3" t="s">
        <v>583</v>
      </c>
      <c r="C117" t="s">
        <v>1631</v>
      </c>
      <c r="D117" t="str">
        <f t="shared" si="1"/>
        <v>VSIMD3</v>
      </c>
      <c r="E117">
        <v>36</v>
      </c>
      <c r="F117">
        <v>39</v>
      </c>
      <c r="G117">
        <v>27</v>
      </c>
      <c r="H117">
        <v>37</v>
      </c>
      <c r="I117">
        <v>32</v>
      </c>
      <c r="J117">
        <v>38</v>
      </c>
      <c r="K117">
        <v>31</v>
      </c>
      <c r="L117">
        <v>48</v>
      </c>
      <c r="M117">
        <v>47</v>
      </c>
      <c r="N117">
        <v>50</v>
      </c>
      <c r="O117">
        <v>51</v>
      </c>
      <c r="P117">
        <v>49</v>
      </c>
      <c r="Q117">
        <v>51</v>
      </c>
      <c r="R117">
        <v>52</v>
      </c>
      <c r="S117">
        <v>49</v>
      </c>
      <c r="T117">
        <v>53</v>
      </c>
      <c r="U117">
        <v>53</v>
      </c>
      <c r="V117">
        <v>53</v>
      </c>
      <c r="W117">
        <v>56</v>
      </c>
      <c r="X117">
        <v>54</v>
      </c>
      <c r="Y117">
        <v>32</v>
      </c>
      <c r="Z117">
        <v>32</v>
      </c>
      <c r="AA117">
        <v>31</v>
      </c>
      <c r="AB117">
        <v>32</v>
      </c>
      <c r="AC117">
        <v>24</v>
      </c>
    </row>
    <row r="118" spans="1:29" ht="12.6" x14ac:dyDescent="0.2">
      <c r="A118">
        <v>17</v>
      </c>
      <c r="B118" s="3" t="s">
        <v>583</v>
      </c>
      <c r="C118" t="s">
        <v>1629</v>
      </c>
      <c r="D118" t="str">
        <f t="shared" si="1"/>
        <v>VSIMD4</v>
      </c>
      <c r="E118">
        <v>28</v>
      </c>
      <c r="F118">
        <v>30</v>
      </c>
      <c r="G118">
        <v>30</v>
      </c>
      <c r="H118">
        <v>30</v>
      </c>
      <c r="I118">
        <v>24</v>
      </c>
      <c r="J118">
        <v>29</v>
      </c>
      <c r="K118">
        <v>33</v>
      </c>
      <c r="L118">
        <v>16</v>
      </c>
      <c r="M118">
        <v>18</v>
      </c>
      <c r="N118">
        <v>14</v>
      </c>
      <c r="O118">
        <v>14</v>
      </c>
      <c r="P118">
        <v>13</v>
      </c>
      <c r="Q118">
        <v>17</v>
      </c>
      <c r="R118">
        <v>15</v>
      </c>
      <c r="S118">
        <v>14</v>
      </c>
      <c r="T118">
        <v>14</v>
      </c>
      <c r="U118">
        <v>12</v>
      </c>
      <c r="V118">
        <v>11</v>
      </c>
      <c r="W118">
        <v>14</v>
      </c>
      <c r="X118">
        <v>21</v>
      </c>
      <c r="Y118">
        <v>27</v>
      </c>
      <c r="Z118">
        <v>28</v>
      </c>
      <c r="AA118">
        <v>29</v>
      </c>
      <c r="AB118">
        <v>27</v>
      </c>
      <c r="AC118">
        <v>26</v>
      </c>
    </row>
    <row r="119" spans="1:29" ht="12.6" x14ac:dyDescent="0.2">
      <c r="A119">
        <v>17</v>
      </c>
      <c r="B119" s="3" t="s">
        <v>583</v>
      </c>
      <c r="C119" t="s">
        <v>1627</v>
      </c>
      <c r="D119" t="str">
        <f t="shared" si="1"/>
        <v>VSIMD5</v>
      </c>
      <c r="E119">
        <v>19</v>
      </c>
      <c r="F119">
        <v>25</v>
      </c>
      <c r="G119">
        <v>23</v>
      </c>
      <c r="H119">
        <v>25</v>
      </c>
      <c r="I119">
        <v>23</v>
      </c>
      <c r="J119">
        <v>24</v>
      </c>
      <c r="K119">
        <v>28</v>
      </c>
      <c r="L119">
        <v>47</v>
      </c>
      <c r="M119">
        <v>51</v>
      </c>
      <c r="N119">
        <v>50</v>
      </c>
      <c r="O119">
        <v>50</v>
      </c>
      <c r="P119">
        <v>49</v>
      </c>
      <c r="Q119">
        <v>54</v>
      </c>
      <c r="R119">
        <v>54</v>
      </c>
      <c r="S119">
        <v>54</v>
      </c>
      <c r="T119">
        <v>51</v>
      </c>
      <c r="U119">
        <v>51</v>
      </c>
      <c r="V119">
        <v>51</v>
      </c>
      <c r="W119">
        <v>49</v>
      </c>
      <c r="X119">
        <v>48</v>
      </c>
      <c r="Y119">
        <v>47</v>
      </c>
      <c r="Z119">
        <v>45</v>
      </c>
      <c r="AA119">
        <v>44</v>
      </c>
      <c r="AB119">
        <v>47</v>
      </c>
      <c r="AC119">
        <v>42</v>
      </c>
    </row>
    <row r="120" spans="1:29" ht="12.6" x14ac:dyDescent="0.2">
      <c r="A120">
        <v>17</v>
      </c>
      <c r="B120" s="3" t="s">
        <v>583</v>
      </c>
      <c r="C120" t="s">
        <v>1964</v>
      </c>
      <c r="D120" t="str">
        <f t="shared" si="1"/>
        <v>VSIMD0</v>
      </c>
      <c r="E120">
        <v>0</v>
      </c>
      <c r="F120">
        <v>2</v>
      </c>
      <c r="G120">
        <v>0</v>
      </c>
      <c r="H120">
        <v>0</v>
      </c>
      <c r="I120">
        <v>0</v>
      </c>
      <c r="J120">
        <v>0</v>
      </c>
      <c r="K120">
        <v>0</v>
      </c>
      <c r="L120">
        <v>0</v>
      </c>
      <c r="M120">
        <v>0</v>
      </c>
      <c r="N120">
        <v>0</v>
      </c>
      <c r="O120">
        <v>0</v>
      </c>
      <c r="P120">
        <v>1</v>
      </c>
      <c r="Q120">
        <v>0</v>
      </c>
      <c r="R120">
        <v>0</v>
      </c>
      <c r="S120">
        <v>0</v>
      </c>
      <c r="T120">
        <v>0</v>
      </c>
      <c r="U120">
        <v>0</v>
      </c>
      <c r="V120">
        <v>0</v>
      </c>
      <c r="W120">
        <v>0</v>
      </c>
      <c r="X120">
        <v>0</v>
      </c>
      <c r="Y120">
        <v>0</v>
      </c>
      <c r="Z120">
        <v>0</v>
      </c>
      <c r="AA120">
        <v>1</v>
      </c>
      <c r="AB120">
        <v>0</v>
      </c>
      <c r="AC120">
        <v>7</v>
      </c>
    </row>
    <row r="121" spans="1:29" ht="12.6" x14ac:dyDescent="0.2">
      <c r="A121">
        <v>18</v>
      </c>
      <c r="B121" s="3" t="s">
        <v>584</v>
      </c>
      <c r="C121" t="s">
        <v>510</v>
      </c>
      <c r="D121" t="str">
        <f t="shared" si="1"/>
        <v>YALL</v>
      </c>
      <c r="E121">
        <v>73</v>
      </c>
      <c r="F121">
        <v>76</v>
      </c>
      <c r="G121">
        <v>85</v>
      </c>
      <c r="H121">
        <v>87</v>
      </c>
      <c r="I121">
        <v>67</v>
      </c>
      <c r="J121">
        <v>67</v>
      </c>
      <c r="K121">
        <v>73</v>
      </c>
      <c r="L121">
        <v>70</v>
      </c>
      <c r="M121">
        <v>75</v>
      </c>
      <c r="N121">
        <v>78</v>
      </c>
      <c r="O121">
        <v>81</v>
      </c>
      <c r="P121">
        <v>79</v>
      </c>
      <c r="Q121">
        <v>78</v>
      </c>
      <c r="R121">
        <v>87</v>
      </c>
      <c r="S121">
        <v>81</v>
      </c>
      <c r="T121">
        <v>81</v>
      </c>
      <c r="U121">
        <v>85</v>
      </c>
      <c r="V121">
        <v>89</v>
      </c>
      <c r="W121">
        <v>90</v>
      </c>
      <c r="X121">
        <v>88</v>
      </c>
      <c r="Y121">
        <v>85</v>
      </c>
      <c r="Z121">
        <v>86</v>
      </c>
      <c r="AA121">
        <v>81</v>
      </c>
      <c r="AB121">
        <v>78</v>
      </c>
      <c r="AC121">
        <v>79</v>
      </c>
    </row>
    <row r="122" spans="1:29" ht="12.6" x14ac:dyDescent="0.2">
      <c r="A122">
        <v>18</v>
      </c>
      <c r="B122" s="3" t="s">
        <v>584</v>
      </c>
      <c r="C122" t="s">
        <v>1628</v>
      </c>
      <c r="D122" t="str">
        <f t="shared" si="1"/>
        <v>YSIMD1</v>
      </c>
      <c r="E122">
        <v>23</v>
      </c>
      <c r="F122">
        <v>20</v>
      </c>
      <c r="G122">
        <v>24</v>
      </c>
      <c r="H122">
        <v>30</v>
      </c>
      <c r="I122">
        <v>14</v>
      </c>
      <c r="J122">
        <v>18</v>
      </c>
      <c r="K122">
        <v>19</v>
      </c>
      <c r="L122">
        <v>30</v>
      </c>
      <c r="M122">
        <v>32</v>
      </c>
      <c r="N122">
        <v>33</v>
      </c>
      <c r="O122">
        <v>35</v>
      </c>
      <c r="P122">
        <v>35</v>
      </c>
      <c r="Q122">
        <v>34</v>
      </c>
      <c r="R122">
        <v>40</v>
      </c>
      <c r="S122">
        <v>38</v>
      </c>
      <c r="T122">
        <v>34</v>
      </c>
      <c r="U122">
        <v>33</v>
      </c>
      <c r="V122">
        <v>36</v>
      </c>
      <c r="W122">
        <v>36</v>
      </c>
      <c r="X122">
        <v>39</v>
      </c>
      <c r="Y122">
        <v>34</v>
      </c>
      <c r="Z122">
        <v>34</v>
      </c>
      <c r="AA122">
        <v>31</v>
      </c>
      <c r="AB122">
        <v>32</v>
      </c>
      <c r="AC122">
        <v>29</v>
      </c>
    </row>
    <row r="123" spans="1:29" ht="12.6" x14ac:dyDescent="0.2">
      <c r="A123">
        <v>18</v>
      </c>
      <c r="B123" s="3" t="s">
        <v>584</v>
      </c>
      <c r="C123" t="s">
        <v>1630</v>
      </c>
      <c r="D123" t="str">
        <f t="shared" si="1"/>
        <v>YSIMD2</v>
      </c>
      <c r="E123">
        <v>19</v>
      </c>
      <c r="F123">
        <v>23</v>
      </c>
      <c r="G123">
        <v>25</v>
      </c>
      <c r="H123">
        <v>29</v>
      </c>
      <c r="I123">
        <v>28</v>
      </c>
      <c r="J123">
        <v>27</v>
      </c>
      <c r="K123">
        <v>30</v>
      </c>
      <c r="L123">
        <v>22</v>
      </c>
      <c r="M123">
        <v>23</v>
      </c>
      <c r="N123">
        <v>25</v>
      </c>
      <c r="O123">
        <v>24</v>
      </c>
      <c r="P123">
        <v>22</v>
      </c>
      <c r="Q123">
        <v>21</v>
      </c>
      <c r="R123">
        <v>22</v>
      </c>
      <c r="S123">
        <v>24</v>
      </c>
      <c r="T123">
        <v>31</v>
      </c>
      <c r="U123">
        <v>31</v>
      </c>
      <c r="V123">
        <v>32</v>
      </c>
      <c r="W123">
        <v>32</v>
      </c>
      <c r="X123">
        <v>28</v>
      </c>
      <c r="Y123">
        <v>25</v>
      </c>
      <c r="Z123">
        <v>25</v>
      </c>
      <c r="AA123">
        <v>25</v>
      </c>
      <c r="AB123">
        <v>24</v>
      </c>
      <c r="AC123">
        <v>23</v>
      </c>
    </row>
    <row r="124" spans="1:29" ht="12.6" x14ac:dyDescent="0.2">
      <c r="A124">
        <v>18</v>
      </c>
      <c r="B124" s="3" t="s">
        <v>584</v>
      </c>
      <c r="C124" t="s">
        <v>1631</v>
      </c>
      <c r="D124" t="str">
        <f t="shared" si="1"/>
        <v>YSIMD3</v>
      </c>
      <c r="E124">
        <v>20</v>
      </c>
      <c r="F124">
        <v>21</v>
      </c>
      <c r="G124">
        <v>21</v>
      </c>
      <c r="H124">
        <v>19</v>
      </c>
      <c r="I124">
        <v>19</v>
      </c>
      <c r="J124">
        <v>18</v>
      </c>
      <c r="K124">
        <v>20</v>
      </c>
      <c r="L124">
        <v>20</v>
      </c>
      <c r="M124">
        <v>21</v>
      </c>
      <c r="N124">
        <v>20</v>
      </c>
      <c r="O124">
        <v>23</v>
      </c>
      <c r="P124">
        <v>21</v>
      </c>
      <c r="Q124">
        <v>25</v>
      </c>
      <c r="R124">
        <v>27</v>
      </c>
      <c r="S124">
        <v>24</v>
      </c>
      <c r="T124">
        <v>19</v>
      </c>
      <c r="U124">
        <v>22</v>
      </c>
      <c r="V124">
        <v>22</v>
      </c>
      <c r="W124">
        <v>25</v>
      </c>
      <c r="X124">
        <v>25</v>
      </c>
      <c r="Y124">
        <v>29</v>
      </c>
      <c r="Z124">
        <v>31</v>
      </c>
      <c r="AA124">
        <v>30</v>
      </c>
      <c r="AB124">
        <v>28</v>
      </c>
      <c r="AC124">
        <v>26</v>
      </c>
    </row>
    <row r="125" spans="1:29" ht="12.6" x14ac:dyDescent="0.2">
      <c r="A125">
        <v>18</v>
      </c>
      <c r="B125" s="3" t="s">
        <v>584</v>
      </c>
      <c r="C125" t="s">
        <v>1629</v>
      </c>
      <c r="D125" t="str">
        <f t="shared" si="1"/>
        <v>YSIMD4</v>
      </c>
      <c r="E125">
        <v>13</v>
      </c>
      <c r="F125">
        <v>18</v>
      </c>
      <c r="G125">
        <v>14</v>
      </c>
      <c r="H125">
        <v>15</v>
      </c>
      <c r="I125">
        <v>10</v>
      </c>
      <c r="J125">
        <v>11</v>
      </c>
      <c r="K125">
        <v>10</v>
      </c>
      <c r="L125">
        <v>5</v>
      </c>
      <c r="M125">
        <v>6</v>
      </c>
      <c r="N125">
        <v>7</v>
      </c>
      <c r="O125">
        <v>6</v>
      </c>
      <c r="P125">
        <v>6</v>
      </c>
      <c r="Q125">
        <v>6</v>
      </c>
      <c r="R125">
        <v>4</v>
      </c>
      <c r="S125">
        <v>3</v>
      </c>
      <c r="T125">
        <v>6</v>
      </c>
      <c r="U125">
        <v>6</v>
      </c>
      <c r="V125">
        <v>7</v>
      </c>
      <c r="W125">
        <v>6</v>
      </c>
      <c r="X125">
        <v>4</v>
      </c>
      <c r="Y125">
        <v>4</v>
      </c>
      <c r="Z125">
        <v>4</v>
      </c>
      <c r="AA125">
        <v>4</v>
      </c>
      <c r="AB125">
        <v>3</v>
      </c>
      <c r="AC125">
        <v>2</v>
      </c>
    </row>
    <row r="126" spans="1:29" ht="12.6" x14ac:dyDescent="0.2">
      <c r="A126">
        <v>18</v>
      </c>
      <c r="B126" s="3" t="s">
        <v>584</v>
      </c>
      <c r="C126" t="s">
        <v>1627</v>
      </c>
      <c r="D126" t="str">
        <f t="shared" si="1"/>
        <v>YSIMD5</v>
      </c>
      <c r="E126">
        <v>0</v>
      </c>
      <c r="F126">
        <v>2</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row>
    <row r="127" spans="1:29" ht="12.6" x14ac:dyDescent="0.2">
      <c r="A127">
        <v>18</v>
      </c>
      <c r="B127" s="3" t="s">
        <v>584</v>
      </c>
      <c r="C127" t="s">
        <v>1964</v>
      </c>
      <c r="D127" t="str">
        <f t="shared" si="1"/>
        <v>YSIMD0</v>
      </c>
      <c r="E127">
        <v>0</v>
      </c>
      <c r="F127">
        <v>0</v>
      </c>
      <c r="G127">
        <v>1</v>
      </c>
      <c r="H127">
        <v>1</v>
      </c>
      <c r="I127">
        <v>0</v>
      </c>
      <c r="J127">
        <v>0</v>
      </c>
      <c r="K127">
        <v>0</v>
      </c>
      <c r="L127">
        <v>0</v>
      </c>
      <c r="M127">
        <v>0</v>
      </c>
      <c r="N127">
        <v>0</v>
      </c>
      <c r="O127">
        <v>0</v>
      </c>
      <c r="P127">
        <v>0</v>
      </c>
      <c r="Q127">
        <v>0</v>
      </c>
      <c r="R127">
        <v>0</v>
      </c>
      <c r="S127">
        <v>0</v>
      </c>
      <c r="T127">
        <v>0</v>
      </c>
      <c r="U127">
        <v>0</v>
      </c>
      <c r="V127">
        <v>0</v>
      </c>
      <c r="W127">
        <v>1</v>
      </c>
      <c r="X127">
        <v>0</v>
      </c>
      <c r="Y127">
        <v>0</v>
      </c>
      <c r="Z127">
        <v>0</v>
      </c>
      <c r="AA127">
        <v>0</v>
      </c>
      <c r="AB127">
        <v>0</v>
      </c>
      <c r="AC127">
        <v>7</v>
      </c>
    </row>
    <row r="128" spans="1:29" ht="12.6" x14ac:dyDescent="0.2">
      <c r="A128">
        <v>19</v>
      </c>
      <c r="B128" s="3" t="s">
        <v>591</v>
      </c>
      <c r="C128" t="s">
        <v>510</v>
      </c>
      <c r="D128" t="str">
        <f t="shared" si="1"/>
        <v>O1ALL</v>
      </c>
      <c r="E128">
        <v>0</v>
      </c>
      <c r="F128">
        <v>0</v>
      </c>
      <c r="G128">
        <v>0</v>
      </c>
      <c r="H128">
        <v>0</v>
      </c>
      <c r="I128">
        <v>0</v>
      </c>
      <c r="J128">
        <v>0</v>
      </c>
      <c r="K128">
        <v>0</v>
      </c>
      <c r="L128">
        <v>0</v>
      </c>
      <c r="M128">
        <v>0</v>
      </c>
      <c r="N128">
        <v>0</v>
      </c>
      <c r="O128">
        <v>0</v>
      </c>
      <c r="P128">
        <v>0</v>
      </c>
      <c r="Q128">
        <v>0</v>
      </c>
      <c r="R128">
        <v>0</v>
      </c>
      <c r="S128">
        <v>0</v>
      </c>
      <c r="T128">
        <v>0</v>
      </c>
      <c r="U128">
        <v>0</v>
      </c>
      <c r="V128">
        <v>3</v>
      </c>
      <c r="W128">
        <v>4</v>
      </c>
      <c r="X128">
        <v>0</v>
      </c>
      <c r="Y128">
        <v>0</v>
      </c>
      <c r="Z128">
        <v>0</v>
      </c>
      <c r="AA128">
        <v>17</v>
      </c>
      <c r="AB128">
        <v>17</v>
      </c>
      <c r="AC128">
        <v>3</v>
      </c>
    </row>
    <row r="129" spans="1:29" ht="12.6" x14ac:dyDescent="0.2">
      <c r="A129">
        <v>19</v>
      </c>
      <c r="B129" s="3" t="s">
        <v>591</v>
      </c>
      <c r="C129" t="s">
        <v>1628</v>
      </c>
      <c r="D129" t="str">
        <f t="shared" si="1"/>
        <v>O1SIMD1</v>
      </c>
      <c r="E129">
        <v>0</v>
      </c>
      <c r="F129">
        <v>0</v>
      </c>
      <c r="G129">
        <v>0</v>
      </c>
      <c r="H129">
        <v>0</v>
      </c>
      <c r="I129">
        <v>0</v>
      </c>
      <c r="J129">
        <v>0</v>
      </c>
      <c r="K129">
        <v>0</v>
      </c>
      <c r="L129">
        <v>0</v>
      </c>
      <c r="M129">
        <v>0</v>
      </c>
      <c r="N129">
        <v>0</v>
      </c>
      <c r="O129">
        <v>0</v>
      </c>
      <c r="P129">
        <v>0</v>
      </c>
      <c r="Q129">
        <v>0</v>
      </c>
      <c r="R129">
        <v>0</v>
      </c>
      <c r="S129">
        <v>0</v>
      </c>
      <c r="T129">
        <v>0</v>
      </c>
      <c r="U129">
        <v>0</v>
      </c>
      <c r="V129">
        <v>3</v>
      </c>
      <c r="W129">
        <v>0</v>
      </c>
      <c r="X129">
        <v>0</v>
      </c>
      <c r="Y129">
        <v>0</v>
      </c>
      <c r="Z129">
        <v>0</v>
      </c>
      <c r="AA129">
        <v>0</v>
      </c>
      <c r="AB129">
        <v>0</v>
      </c>
      <c r="AC129">
        <v>0</v>
      </c>
    </row>
    <row r="130" spans="1:29" ht="12.6" x14ac:dyDescent="0.2">
      <c r="A130">
        <v>19</v>
      </c>
      <c r="B130" s="3" t="s">
        <v>591</v>
      </c>
      <c r="C130" t="s">
        <v>1630</v>
      </c>
      <c r="D130" t="str">
        <f t="shared" si="1"/>
        <v>O1SIMD2</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row>
    <row r="131" spans="1:29" ht="12.6" x14ac:dyDescent="0.2">
      <c r="A131">
        <v>19</v>
      </c>
      <c r="B131" s="3" t="s">
        <v>591</v>
      </c>
      <c r="C131" t="s">
        <v>1631</v>
      </c>
      <c r="D131" t="str">
        <f t="shared" ref="D131:D154" si="2">CONCATENATE(B131,C131)</f>
        <v>O1SIMD3</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row>
    <row r="132" spans="1:29" ht="12.6" x14ac:dyDescent="0.2">
      <c r="A132">
        <v>19</v>
      </c>
      <c r="B132" s="3" t="s">
        <v>591</v>
      </c>
      <c r="C132" t="s">
        <v>1629</v>
      </c>
      <c r="D132" t="str">
        <f t="shared" si="2"/>
        <v>O1SIMD4</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1</v>
      </c>
      <c r="AB132">
        <v>1</v>
      </c>
      <c r="AC132">
        <v>0</v>
      </c>
    </row>
    <row r="133" spans="1:29" ht="12.6" x14ac:dyDescent="0.2">
      <c r="A133">
        <v>19</v>
      </c>
      <c r="B133" s="3" t="s">
        <v>591</v>
      </c>
      <c r="C133" t="s">
        <v>1627</v>
      </c>
      <c r="D133" t="str">
        <f t="shared" si="2"/>
        <v>O1SIMD5</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2</v>
      </c>
      <c r="AB133">
        <v>2</v>
      </c>
      <c r="AC133">
        <v>1</v>
      </c>
    </row>
    <row r="134" spans="1:29" ht="12.6" x14ac:dyDescent="0.2">
      <c r="A134">
        <v>19</v>
      </c>
      <c r="B134" s="3" t="s">
        <v>591</v>
      </c>
      <c r="C134" t="s">
        <v>1964</v>
      </c>
      <c r="D134" t="str">
        <f t="shared" si="2"/>
        <v>O1SIMD0</v>
      </c>
      <c r="E134">
        <v>0</v>
      </c>
      <c r="F134">
        <v>0</v>
      </c>
      <c r="G134">
        <v>0</v>
      </c>
      <c r="H134">
        <v>0</v>
      </c>
      <c r="I134">
        <v>0</v>
      </c>
      <c r="J134">
        <v>0</v>
      </c>
      <c r="K134">
        <v>0</v>
      </c>
      <c r="L134">
        <v>0</v>
      </c>
      <c r="M134">
        <v>0</v>
      </c>
      <c r="N134">
        <v>0</v>
      </c>
      <c r="O134">
        <v>0</v>
      </c>
      <c r="P134">
        <v>0</v>
      </c>
      <c r="Q134">
        <v>0</v>
      </c>
      <c r="R134">
        <v>0</v>
      </c>
      <c r="S134">
        <v>0</v>
      </c>
      <c r="T134">
        <v>0</v>
      </c>
      <c r="U134">
        <v>0</v>
      </c>
      <c r="V134">
        <v>0</v>
      </c>
      <c r="W134">
        <v>4</v>
      </c>
      <c r="X134">
        <v>0</v>
      </c>
      <c r="Y134">
        <v>0</v>
      </c>
      <c r="Z134">
        <v>0</v>
      </c>
      <c r="AA134">
        <v>16</v>
      </c>
      <c r="AB134">
        <v>16</v>
      </c>
      <c r="AC134">
        <v>2</v>
      </c>
    </row>
    <row r="135" spans="1:29" x14ac:dyDescent="0.2">
      <c r="D135" t="str">
        <f t="shared" si="2"/>
        <v/>
      </c>
    </row>
    <row r="136" spans="1:29" x14ac:dyDescent="0.2">
      <c r="D136" t="str">
        <f t="shared" si="2"/>
        <v/>
      </c>
    </row>
    <row r="137" spans="1:29" ht="13.2" x14ac:dyDescent="0.25">
      <c r="A137">
        <v>1</v>
      </c>
      <c r="B137" s="3" t="s">
        <v>570</v>
      </c>
      <c r="C137" s="1" t="s">
        <v>1626</v>
      </c>
      <c r="D137" t="str">
        <f t="shared" si="2"/>
        <v>PPOP</v>
      </c>
      <c r="E137">
        <v>5231900</v>
      </c>
      <c r="F137">
        <v>5262200</v>
      </c>
      <c r="G137">
        <v>5262200</v>
      </c>
      <c r="H137">
        <v>5299900</v>
      </c>
      <c r="I137">
        <v>5299900</v>
      </c>
      <c r="J137">
        <v>5313600</v>
      </c>
      <c r="K137">
        <v>5313600</v>
      </c>
      <c r="L137">
        <v>5327700</v>
      </c>
      <c r="M137">
        <v>5327700</v>
      </c>
      <c r="N137">
        <v>5347600</v>
      </c>
      <c r="O137">
        <v>5347600</v>
      </c>
      <c r="P137">
        <v>5373000</v>
      </c>
      <c r="Q137">
        <v>5373000</v>
      </c>
      <c r="R137">
        <v>5404700</v>
      </c>
      <c r="S137">
        <v>5404700</v>
      </c>
      <c r="T137">
        <v>5424800</v>
      </c>
      <c r="U137">
        <v>5424800</v>
      </c>
      <c r="V137">
        <v>5438100</v>
      </c>
      <c r="W137">
        <v>5438100</v>
      </c>
      <c r="X137" s="219">
        <v>5463300</v>
      </c>
      <c r="Y137" s="219">
        <v>5463300</v>
      </c>
      <c r="Z137" s="219">
        <v>5463300</v>
      </c>
      <c r="AA137" s="285">
        <f>SUM(AA149,AA142,AA138)</f>
        <v>5466000</v>
      </c>
      <c r="AB137" s="285">
        <f>SUM(AB149,AB142,AB138)</f>
        <v>5466000</v>
      </c>
      <c r="AC137" s="285">
        <f>SUM(AC149,AC142,AC138)</f>
        <v>5466000</v>
      </c>
    </row>
    <row r="138" spans="1:29" ht="13.2" x14ac:dyDescent="0.25">
      <c r="A138">
        <v>2</v>
      </c>
      <c r="B138" s="3" t="s">
        <v>556</v>
      </c>
      <c r="C138" s="1" t="s">
        <v>1626</v>
      </c>
      <c r="D138" t="str">
        <f t="shared" si="2"/>
        <v>E1POP</v>
      </c>
      <c r="E138">
        <v>1291520</v>
      </c>
      <c r="F138">
        <v>1301830</v>
      </c>
      <c r="G138">
        <v>1301830</v>
      </c>
      <c r="H138">
        <v>1315787</v>
      </c>
      <c r="I138">
        <v>1315787</v>
      </c>
      <c r="J138">
        <v>1323659</v>
      </c>
      <c r="K138">
        <v>1323659</v>
      </c>
      <c r="L138">
        <v>1330480</v>
      </c>
      <c r="M138">
        <v>1330480</v>
      </c>
      <c r="N138">
        <v>1339380</v>
      </c>
      <c r="O138">
        <v>1339380</v>
      </c>
      <c r="P138">
        <v>1349910</v>
      </c>
      <c r="Q138">
        <v>1349910</v>
      </c>
      <c r="R138">
        <v>1364860</v>
      </c>
      <c r="S138">
        <v>1364860</v>
      </c>
      <c r="T138">
        <v>1375880</v>
      </c>
      <c r="U138">
        <v>1375880</v>
      </c>
      <c r="V138">
        <v>1384950</v>
      </c>
      <c r="W138">
        <v>1384950</v>
      </c>
      <c r="X138" s="220">
        <v>1396640</v>
      </c>
      <c r="Y138" s="220">
        <v>1396640</v>
      </c>
      <c r="Z138" s="220">
        <v>1396640</v>
      </c>
      <c r="AA138" s="285">
        <f>SUM(AA139:AA141)</f>
        <v>1401860</v>
      </c>
      <c r="AB138" s="285">
        <f>SUM(AB139:AB141)</f>
        <v>1401860</v>
      </c>
      <c r="AC138" s="285">
        <f>SUM(AC139:AC141)</f>
        <v>1401860</v>
      </c>
    </row>
    <row r="139" spans="1:29" ht="13.2" x14ac:dyDescent="0.25">
      <c r="A139">
        <v>3</v>
      </c>
      <c r="B139" s="3" t="s">
        <v>571</v>
      </c>
      <c r="C139" s="1" t="s">
        <v>1626</v>
      </c>
      <c r="D139" t="str">
        <f t="shared" si="2"/>
        <v>BPOP</v>
      </c>
      <c r="E139">
        <v>113590</v>
      </c>
      <c r="F139">
        <v>113690</v>
      </c>
      <c r="G139">
        <v>113690</v>
      </c>
      <c r="H139">
        <v>113880</v>
      </c>
      <c r="I139">
        <v>113880</v>
      </c>
      <c r="J139">
        <v>113707</v>
      </c>
      <c r="K139">
        <v>113707</v>
      </c>
      <c r="L139">
        <v>113870</v>
      </c>
      <c r="M139">
        <v>113870</v>
      </c>
      <c r="N139">
        <v>114030</v>
      </c>
      <c r="O139">
        <v>114030</v>
      </c>
      <c r="P139">
        <v>114030</v>
      </c>
      <c r="Q139">
        <v>114030</v>
      </c>
      <c r="R139">
        <v>114530</v>
      </c>
      <c r="S139">
        <v>114530</v>
      </c>
      <c r="T139">
        <v>115020</v>
      </c>
      <c r="U139">
        <v>115020</v>
      </c>
      <c r="V139">
        <v>115270</v>
      </c>
      <c r="W139" s="63">
        <v>115270</v>
      </c>
      <c r="X139" s="220">
        <v>115510</v>
      </c>
      <c r="Y139" s="220">
        <v>115510</v>
      </c>
      <c r="Z139" s="220">
        <v>115510</v>
      </c>
      <c r="AA139" s="286">
        <v>115240</v>
      </c>
      <c r="AB139" s="286">
        <v>115240</v>
      </c>
      <c r="AC139" s="286">
        <v>115240</v>
      </c>
    </row>
    <row r="140" spans="1:29" ht="13.2" x14ac:dyDescent="0.25">
      <c r="A140">
        <v>4</v>
      </c>
      <c r="B140" s="3" t="s">
        <v>572</v>
      </c>
      <c r="C140" s="1" t="s">
        <v>1626</v>
      </c>
      <c r="D140" t="str">
        <f t="shared" si="2"/>
        <v>FPOP</v>
      </c>
      <c r="E140">
        <v>361410</v>
      </c>
      <c r="F140">
        <v>362610</v>
      </c>
      <c r="G140">
        <v>362610</v>
      </c>
      <c r="H140">
        <v>365299</v>
      </c>
      <c r="I140">
        <v>365299</v>
      </c>
      <c r="J140">
        <v>366219</v>
      </c>
      <c r="K140">
        <v>366219</v>
      </c>
      <c r="L140">
        <v>366910</v>
      </c>
      <c r="M140">
        <v>366910</v>
      </c>
      <c r="N140">
        <v>367260</v>
      </c>
      <c r="O140">
        <v>367260</v>
      </c>
      <c r="P140">
        <v>368080</v>
      </c>
      <c r="Q140">
        <v>368080</v>
      </c>
      <c r="R140">
        <v>370330</v>
      </c>
      <c r="S140">
        <v>370330</v>
      </c>
      <c r="T140">
        <v>371410</v>
      </c>
      <c r="U140">
        <v>371410</v>
      </c>
      <c r="V140">
        <v>371910</v>
      </c>
      <c r="W140" s="63">
        <v>371910</v>
      </c>
      <c r="X140" s="220">
        <v>373550</v>
      </c>
      <c r="Y140" s="220">
        <v>373550</v>
      </c>
      <c r="Z140" s="220">
        <v>373550</v>
      </c>
      <c r="AA140" s="286">
        <v>374130</v>
      </c>
      <c r="AB140" s="286">
        <v>374130</v>
      </c>
      <c r="AC140" s="286">
        <v>374130</v>
      </c>
    </row>
    <row r="141" spans="1:29" ht="13.2" x14ac:dyDescent="0.25">
      <c r="A141">
        <v>5</v>
      </c>
      <c r="B141" s="3" t="s">
        <v>573</v>
      </c>
      <c r="C141" s="1" t="s">
        <v>1626</v>
      </c>
      <c r="D141" t="str">
        <f t="shared" si="2"/>
        <v>SPOP</v>
      </c>
      <c r="E141">
        <v>816520</v>
      </c>
      <c r="F141">
        <v>825530</v>
      </c>
      <c r="G141">
        <v>825530</v>
      </c>
      <c r="H141">
        <v>836608</v>
      </c>
      <c r="I141">
        <v>836608</v>
      </c>
      <c r="J141">
        <v>843733</v>
      </c>
      <c r="K141">
        <v>843733</v>
      </c>
      <c r="L141">
        <v>849700</v>
      </c>
      <c r="M141">
        <v>849700</v>
      </c>
      <c r="N141">
        <v>858090</v>
      </c>
      <c r="O141">
        <v>858090</v>
      </c>
      <c r="P141">
        <v>867800</v>
      </c>
      <c r="Q141">
        <v>867800</v>
      </c>
      <c r="R141">
        <v>880000</v>
      </c>
      <c r="S141">
        <v>880000</v>
      </c>
      <c r="T141">
        <v>889450</v>
      </c>
      <c r="U141">
        <v>889450</v>
      </c>
      <c r="V141">
        <v>897770</v>
      </c>
      <c r="W141">
        <v>897770</v>
      </c>
      <c r="X141" s="220">
        <v>907580</v>
      </c>
      <c r="Y141" s="220">
        <v>907580</v>
      </c>
      <c r="Z141" s="220">
        <v>907580</v>
      </c>
      <c r="AA141" s="286">
        <v>912490</v>
      </c>
      <c r="AB141" s="286">
        <v>912490</v>
      </c>
      <c r="AC141" s="286">
        <v>912490</v>
      </c>
    </row>
    <row r="142" spans="1:29" ht="13.2" x14ac:dyDescent="0.25">
      <c r="A142">
        <v>6</v>
      </c>
      <c r="B142" s="3" t="s">
        <v>561</v>
      </c>
      <c r="C142" s="1" t="s">
        <v>1626</v>
      </c>
      <c r="D142" t="str">
        <f t="shared" si="2"/>
        <v>N1POP</v>
      </c>
      <c r="E142">
        <v>1352930</v>
      </c>
      <c r="F142">
        <v>1363150</v>
      </c>
      <c r="G142">
        <v>1363150</v>
      </c>
      <c r="H142">
        <v>1373845</v>
      </c>
      <c r="I142">
        <v>1373845</v>
      </c>
      <c r="J142">
        <v>1377280</v>
      </c>
      <c r="K142">
        <v>1377280</v>
      </c>
      <c r="L142">
        <v>1384550</v>
      </c>
      <c r="M142">
        <v>1384550</v>
      </c>
      <c r="N142">
        <v>1390870</v>
      </c>
      <c r="O142">
        <v>1390870</v>
      </c>
      <c r="P142">
        <v>1395800</v>
      </c>
      <c r="Q142">
        <v>1395800</v>
      </c>
      <c r="R142">
        <v>1397420</v>
      </c>
      <c r="S142">
        <v>1397420</v>
      </c>
      <c r="T142">
        <v>1396490</v>
      </c>
      <c r="U142">
        <v>1396490</v>
      </c>
      <c r="V142">
        <v>1394440</v>
      </c>
      <c r="W142">
        <v>1394440</v>
      </c>
      <c r="X142" s="220">
        <v>1396780</v>
      </c>
      <c r="Y142" s="220">
        <v>1396780</v>
      </c>
      <c r="Z142" s="220">
        <v>1396780</v>
      </c>
      <c r="AA142" s="285">
        <f>SUM(AA143:AA148)</f>
        <v>1394730</v>
      </c>
      <c r="AB142" s="285">
        <f>SUM(AB143:AB148)</f>
        <v>1394730</v>
      </c>
      <c r="AC142" s="285">
        <f>SUM(AC143:AC148)</f>
        <v>1394730</v>
      </c>
    </row>
    <row r="143" spans="1:29" ht="13.2" x14ac:dyDescent="0.25">
      <c r="A143">
        <v>7</v>
      </c>
      <c r="B143" s="3" t="s">
        <v>574</v>
      </c>
      <c r="C143" s="1" t="s">
        <v>1626</v>
      </c>
      <c r="D143" t="str">
        <f t="shared" si="2"/>
        <v>HPOP</v>
      </c>
      <c r="E143">
        <v>318200</v>
      </c>
      <c r="F143">
        <v>319350</v>
      </c>
      <c r="G143">
        <v>319350</v>
      </c>
      <c r="H143">
        <v>321660</v>
      </c>
      <c r="I143">
        <v>321660</v>
      </c>
      <c r="J143">
        <v>319811</v>
      </c>
      <c r="K143">
        <v>319811</v>
      </c>
      <c r="L143">
        <v>321000</v>
      </c>
      <c r="M143">
        <v>321000</v>
      </c>
      <c r="N143">
        <v>320760</v>
      </c>
      <c r="O143">
        <v>320760</v>
      </c>
      <c r="P143">
        <v>321000</v>
      </c>
      <c r="Q143">
        <v>321000</v>
      </c>
      <c r="R143">
        <v>321900</v>
      </c>
      <c r="S143">
        <v>321900</v>
      </c>
      <c r="T143">
        <v>321990</v>
      </c>
      <c r="U143">
        <v>321990</v>
      </c>
      <c r="V143">
        <v>321800</v>
      </c>
      <c r="W143">
        <v>321800</v>
      </c>
      <c r="X143" s="220">
        <v>321700</v>
      </c>
      <c r="Y143" s="220">
        <v>321700</v>
      </c>
      <c r="Z143" s="220">
        <v>321700</v>
      </c>
      <c r="AA143" s="286">
        <v>320860</v>
      </c>
      <c r="AB143" s="286">
        <v>320860</v>
      </c>
      <c r="AC143" s="286">
        <v>320860</v>
      </c>
    </row>
    <row r="144" spans="1:29" ht="13.2" x14ac:dyDescent="0.25">
      <c r="A144">
        <v>8</v>
      </c>
      <c r="B144" s="3" t="s">
        <v>575</v>
      </c>
      <c r="C144" s="1" t="s">
        <v>1626</v>
      </c>
      <c r="D144" t="str">
        <f t="shared" si="2"/>
        <v>NPOP</v>
      </c>
      <c r="E144">
        <v>559210</v>
      </c>
      <c r="F144">
        <v>564850</v>
      </c>
      <c r="G144">
        <v>564850</v>
      </c>
      <c r="H144">
        <v>569580</v>
      </c>
      <c r="I144">
        <v>569580</v>
      </c>
      <c r="J144">
        <v>573420</v>
      </c>
      <c r="K144">
        <v>573420</v>
      </c>
      <c r="L144">
        <v>579220</v>
      </c>
      <c r="M144">
        <v>579220</v>
      </c>
      <c r="N144">
        <v>584240</v>
      </c>
      <c r="O144">
        <v>584240</v>
      </c>
      <c r="P144">
        <v>587820</v>
      </c>
      <c r="Q144">
        <v>587820</v>
      </c>
      <c r="R144">
        <v>588100</v>
      </c>
      <c r="S144">
        <v>588100</v>
      </c>
      <c r="T144">
        <v>586380</v>
      </c>
      <c r="U144">
        <v>586380</v>
      </c>
      <c r="V144">
        <v>584550</v>
      </c>
      <c r="W144">
        <v>584550</v>
      </c>
      <c r="X144" s="220">
        <v>585700</v>
      </c>
      <c r="Y144" s="220">
        <v>585700</v>
      </c>
      <c r="Z144" s="220">
        <v>585700</v>
      </c>
      <c r="AA144" s="286">
        <v>585550</v>
      </c>
      <c r="AB144" s="286">
        <v>585550</v>
      </c>
      <c r="AC144" s="286">
        <v>585550</v>
      </c>
    </row>
    <row r="145" spans="1:29" ht="13.2" x14ac:dyDescent="0.25">
      <c r="A145">
        <v>9</v>
      </c>
      <c r="B145" s="3" t="s">
        <v>576</v>
      </c>
      <c r="C145" s="1" t="s">
        <v>1626</v>
      </c>
      <c r="D145" t="str">
        <f t="shared" si="2"/>
        <v>RPOP</v>
      </c>
      <c r="E145">
        <v>20940</v>
      </c>
      <c r="F145">
        <v>21220</v>
      </c>
      <c r="G145">
        <v>21220</v>
      </c>
      <c r="H145">
        <v>21420</v>
      </c>
      <c r="I145">
        <v>21420</v>
      </c>
      <c r="J145">
        <v>21530</v>
      </c>
      <c r="K145">
        <v>21530</v>
      </c>
      <c r="L145">
        <v>21570</v>
      </c>
      <c r="M145">
        <v>21570</v>
      </c>
      <c r="N145">
        <v>21590</v>
      </c>
      <c r="O145">
        <v>21590</v>
      </c>
      <c r="P145">
        <v>21670</v>
      </c>
      <c r="Q145">
        <v>21670</v>
      </c>
      <c r="R145">
        <v>21850</v>
      </c>
      <c r="S145">
        <v>21850</v>
      </c>
      <c r="T145">
        <v>22000</v>
      </c>
      <c r="U145">
        <v>22000</v>
      </c>
      <c r="V145">
        <v>22190</v>
      </c>
      <c r="W145">
        <v>22190</v>
      </c>
      <c r="X145" s="220">
        <v>22270</v>
      </c>
      <c r="Y145" s="220">
        <v>22270</v>
      </c>
      <c r="Z145" s="220">
        <v>22270</v>
      </c>
      <c r="AA145" s="286">
        <v>22400</v>
      </c>
      <c r="AB145" s="286">
        <v>22400</v>
      </c>
      <c r="AC145" s="286">
        <v>22400</v>
      </c>
    </row>
    <row r="146" spans="1:29" ht="13.2" x14ac:dyDescent="0.25">
      <c r="A146">
        <v>10</v>
      </c>
      <c r="B146" s="3" t="s">
        <v>577</v>
      </c>
      <c r="C146" s="1" t="s">
        <v>1626</v>
      </c>
      <c r="D146" t="str">
        <f t="shared" si="2"/>
        <v>TPOP</v>
      </c>
      <c r="E146">
        <v>404370</v>
      </c>
      <c r="F146">
        <v>407070</v>
      </c>
      <c r="G146">
        <v>407070</v>
      </c>
      <c r="H146">
        <v>410255</v>
      </c>
      <c r="I146">
        <v>410255</v>
      </c>
      <c r="J146">
        <v>411749</v>
      </c>
      <c r="K146">
        <v>411749</v>
      </c>
      <c r="L146">
        <v>412160</v>
      </c>
      <c r="M146">
        <v>412160</v>
      </c>
      <c r="N146">
        <v>413800</v>
      </c>
      <c r="O146">
        <v>413800</v>
      </c>
      <c r="P146">
        <v>415040</v>
      </c>
      <c r="Q146">
        <v>415040</v>
      </c>
      <c r="R146">
        <v>415470</v>
      </c>
      <c r="S146">
        <v>415470</v>
      </c>
      <c r="T146">
        <v>416090</v>
      </c>
      <c r="U146">
        <v>416090</v>
      </c>
      <c r="V146">
        <v>416080</v>
      </c>
      <c r="W146">
        <v>416080</v>
      </c>
      <c r="X146" s="220">
        <v>417470</v>
      </c>
      <c r="Y146" s="220">
        <v>417470</v>
      </c>
      <c r="Z146" s="220">
        <v>417470</v>
      </c>
      <c r="AA146" s="286">
        <v>416550</v>
      </c>
      <c r="AB146" s="286">
        <v>416550</v>
      </c>
      <c r="AC146" s="286">
        <v>416550</v>
      </c>
    </row>
    <row r="147" spans="1:29" ht="13.2" x14ac:dyDescent="0.25">
      <c r="A147">
        <v>11</v>
      </c>
      <c r="B147" s="3" t="s">
        <v>578</v>
      </c>
      <c r="C147" s="1" t="s">
        <v>1626</v>
      </c>
      <c r="D147" t="str">
        <f t="shared" si="2"/>
        <v>WPOP</v>
      </c>
      <c r="E147">
        <v>27420</v>
      </c>
      <c r="F147">
        <v>27600</v>
      </c>
      <c r="G147">
        <v>27600</v>
      </c>
      <c r="H147">
        <v>27690</v>
      </c>
      <c r="I147">
        <v>27690</v>
      </c>
      <c r="J147">
        <v>27560</v>
      </c>
      <c r="K147">
        <v>27560</v>
      </c>
      <c r="L147">
        <v>27400</v>
      </c>
      <c r="M147">
        <v>27400</v>
      </c>
      <c r="N147">
        <v>27250</v>
      </c>
      <c r="O147">
        <v>27250</v>
      </c>
      <c r="P147">
        <v>27070</v>
      </c>
      <c r="Q147">
        <v>27070</v>
      </c>
      <c r="R147">
        <v>26900</v>
      </c>
      <c r="S147">
        <v>26900</v>
      </c>
      <c r="T147">
        <v>26950</v>
      </c>
      <c r="U147">
        <v>26950</v>
      </c>
      <c r="V147">
        <v>26830</v>
      </c>
      <c r="W147">
        <v>26830</v>
      </c>
      <c r="X147" s="220">
        <v>26720</v>
      </c>
      <c r="Y147" s="220">
        <v>26720</v>
      </c>
      <c r="Z147" s="220">
        <v>26720</v>
      </c>
      <c r="AA147" s="286">
        <v>26500</v>
      </c>
      <c r="AB147" s="286">
        <v>26500</v>
      </c>
      <c r="AC147" s="286">
        <v>26500</v>
      </c>
    </row>
    <row r="148" spans="1:29" ht="13.2" x14ac:dyDescent="0.25">
      <c r="A148">
        <v>12</v>
      </c>
      <c r="B148" s="3" t="s">
        <v>579</v>
      </c>
      <c r="C148" s="1" t="s">
        <v>1626</v>
      </c>
      <c r="D148" t="str">
        <f t="shared" si="2"/>
        <v>ZPOP</v>
      </c>
      <c r="E148">
        <v>22790</v>
      </c>
      <c r="F148">
        <v>23060</v>
      </c>
      <c r="G148">
        <v>23060</v>
      </c>
      <c r="H148">
        <v>23240</v>
      </c>
      <c r="I148">
        <v>23240</v>
      </c>
      <c r="J148">
        <v>23210</v>
      </c>
      <c r="K148">
        <v>23210</v>
      </c>
      <c r="L148">
        <v>23200</v>
      </c>
      <c r="M148">
        <v>23200</v>
      </c>
      <c r="N148">
        <v>23230</v>
      </c>
      <c r="O148">
        <v>23230</v>
      </c>
      <c r="P148">
        <v>23200</v>
      </c>
      <c r="Q148">
        <v>23200</v>
      </c>
      <c r="R148">
        <v>23200</v>
      </c>
      <c r="S148">
        <v>23200</v>
      </c>
      <c r="T148">
        <v>23080</v>
      </c>
      <c r="U148">
        <v>23080</v>
      </c>
      <c r="V148">
        <v>22990</v>
      </c>
      <c r="W148">
        <v>22990</v>
      </c>
      <c r="X148" s="220">
        <v>22920</v>
      </c>
      <c r="Y148" s="220">
        <v>22920</v>
      </c>
      <c r="Z148" s="220">
        <v>22920</v>
      </c>
      <c r="AA148" s="286">
        <v>22870</v>
      </c>
      <c r="AB148" s="286">
        <v>22870</v>
      </c>
      <c r="AC148" s="286">
        <v>22870</v>
      </c>
    </row>
    <row r="149" spans="1:29" ht="13.2" x14ac:dyDescent="0.25">
      <c r="A149">
        <v>13</v>
      </c>
      <c r="B149" s="3" t="s">
        <v>545</v>
      </c>
      <c r="C149" s="1" t="s">
        <v>1626</v>
      </c>
      <c r="D149" t="str">
        <f t="shared" si="2"/>
        <v>W1POP</v>
      </c>
      <c r="E149">
        <v>2587450</v>
      </c>
      <c r="F149">
        <v>2597220</v>
      </c>
      <c r="G149">
        <v>2597220</v>
      </c>
      <c r="H149">
        <v>2610268</v>
      </c>
      <c r="I149">
        <v>2610268</v>
      </c>
      <c r="J149">
        <v>2612661</v>
      </c>
      <c r="K149">
        <v>2612661</v>
      </c>
      <c r="L149">
        <v>2612670</v>
      </c>
      <c r="M149">
        <v>2612670</v>
      </c>
      <c r="N149">
        <v>2617350</v>
      </c>
      <c r="O149">
        <v>2617350</v>
      </c>
      <c r="P149">
        <v>2627290</v>
      </c>
      <c r="Q149">
        <v>2627290</v>
      </c>
      <c r="R149">
        <v>2642420</v>
      </c>
      <c r="S149">
        <v>2642420</v>
      </c>
      <c r="T149">
        <v>2652430</v>
      </c>
      <c r="U149">
        <v>2652430</v>
      </c>
      <c r="V149">
        <v>2658710</v>
      </c>
      <c r="W149">
        <v>2658710</v>
      </c>
      <c r="X149" s="220">
        <v>2669880</v>
      </c>
      <c r="Y149" s="220">
        <v>2669880</v>
      </c>
      <c r="Z149" s="220">
        <v>2669880</v>
      </c>
      <c r="AA149" s="285">
        <f>SUM(AA150:AA154)</f>
        <v>2669410</v>
      </c>
      <c r="AB149" s="285">
        <f>SUM(AB150:AB154)</f>
        <v>2669410</v>
      </c>
      <c r="AC149" s="285">
        <f>SUM(AC150:AC154)</f>
        <v>2669410</v>
      </c>
    </row>
    <row r="150" spans="1:29" ht="13.2" x14ac:dyDescent="0.25">
      <c r="A150">
        <v>14</v>
      </c>
      <c r="B150" s="3" t="s">
        <v>580</v>
      </c>
      <c r="C150" s="1" t="s">
        <v>1626</v>
      </c>
      <c r="D150" t="str">
        <f t="shared" si="2"/>
        <v>APOP</v>
      </c>
      <c r="E150">
        <v>372430</v>
      </c>
      <c r="F150">
        <v>372800</v>
      </c>
      <c r="G150">
        <v>372800</v>
      </c>
      <c r="H150">
        <v>373758</v>
      </c>
      <c r="I150">
        <v>373758</v>
      </c>
      <c r="J150">
        <v>373189</v>
      </c>
      <c r="K150">
        <v>373189</v>
      </c>
      <c r="L150">
        <v>372210</v>
      </c>
      <c r="M150">
        <v>372210</v>
      </c>
      <c r="N150">
        <v>371110</v>
      </c>
      <c r="O150">
        <v>371110</v>
      </c>
      <c r="P150">
        <v>370590</v>
      </c>
      <c r="Q150">
        <v>370590</v>
      </c>
      <c r="R150">
        <v>370560</v>
      </c>
      <c r="S150">
        <v>370560</v>
      </c>
      <c r="T150">
        <v>370410</v>
      </c>
      <c r="U150">
        <v>370410</v>
      </c>
      <c r="V150">
        <v>369670</v>
      </c>
      <c r="W150" s="63">
        <v>369670</v>
      </c>
      <c r="X150" s="220">
        <v>369360</v>
      </c>
      <c r="Y150" s="220">
        <v>369360</v>
      </c>
      <c r="Z150" s="220">
        <v>369360</v>
      </c>
      <c r="AA150" s="286">
        <v>367990</v>
      </c>
      <c r="AB150" s="286">
        <v>367990</v>
      </c>
      <c r="AC150" s="286">
        <v>367990</v>
      </c>
    </row>
    <row r="151" spans="1:29" ht="13.2" x14ac:dyDescent="0.25">
      <c r="A151">
        <v>15</v>
      </c>
      <c r="B151" s="3" t="s">
        <v>581</v>
      </c>
      <c r="C151" s="1" t="s">
        <v>1626</v>
      </c>
      <c r="D151" t="str">
        <f t="shared" si="2"/>
        <v>GPOP</v>
      </c>
      <c r="E151">
        <v>1122330</v>
      </c>
      <c r="F151">
        <v>1127840</v>
      </c>
      <c r="G151">
        <v>1127840</v>
      </c>
      <c r="H151">
        <v>1214587</v>
      </c>
      <c r="I151">
        <v>1214587</v>
      </c>
      <c r="J151">
        <v>1217025</v>
      </c>
      <c r="K151">
        <v>1217025</v>
      </c>
      <c r="L151">
        <v>1137930</v>
      </c>
      <c r="M151">
        <v>1137930</v>
      </c>
      <c r="N151">
        <v>1142580</v>
      </c>
      <c r="O151">
        <v>1142580</v>
      </c>
      <c r="P151">
        <v>1149890</v>
      </c>
      <c r="Q151">
        <v>1149890</v>
      </c>
      <c r="R151">
        <v>1161370</v>
      </c>
      <c r="S151">
        <v>1161370</v>
      </c>
      <c r="T151">
        <v>1169110</v>
      </c>
      <c r="U151">
        <v>1169110</v>
      </c>
      <c r="V151">
        <v>1174980</v>
      </c>
      <c r="W151">
        <v>1174980</v>
      </c>
      <c r="X151" s="220">
        <v>1183120</v>
      </c>
      <c r="Y151" s="220">
        <v>1183120</v>
      </c>
      <c r="Z151" s="220">
        <v>1183120</v>
      </c>
      <c r="AA151" s="286">
        <v>1185240</v>
      </c>
      <c r="AB151" s="286">
        <v>1185240</v>
      </c>
      <c r="AC151" s="286">
        <v>1185240</v>
      </c>
    </row>
    <row r="152" spans="1:29" ht="13.2" x14ac:dyDescent="0.25">
      <c r="A152">
        <v>16</v>
      </c>
      <c r="B152" s="3" t="s">
        <v>582</v>
      </c>
      <c r="C152" s="1" t="s">
        <v>1626</v>
      </c>
      <c r="D152" t="str">
        <f>CONCATENATE(B152,C152)</f>
        <v>LPOP</v>
      </c>
      <c r="E152">
        <v>647340</v>
      </c>
      <c r="F152">
        <v>649460</v>
      </c>
      <c r="G152">
        <v>649460</v>
      </c>
      <c r="H152">
        <v>572439</v>
      </c>
      <c r="I152">
        <v>572439</v>
      </c>
      <c r="J152">
        <v>572520</v>
      </c>
      <c r="K152">
        <v>572520</v>
      </c>
      <c r="L152">
        <v>652580</v>
      </c>
      <c r="M152">
        <v>652580</v>
      </c>
      <c r="N152">
        <v>653310</v>
      </c>
      <c r="O152">
        <v>653310</v>
      </c>
      <c r="P152">
        <v>654490</v>
      </c>
      <c r="Q152">
        <v>654490</v>
      </c>
      <c r="R152">
        <v>656490</v>
      </c>
      <c r="S152">
        <v>656490</v>
      </c>
      <c r="T152">
        <v>658130</v>
      </c>
      <c r="U152">
        <v>658130</v>
      </c>
      <c r="V152">
        <v>659200</v>
      </c>
      <c r="W152">
        <v>659200</v>
      </c>
      <c r="X152" s="220">
        <v>661900</v>
      </c>
      <c r="Y152" s="220">
        <v>661900</v>
      </c>
      <c r="Z152" s="220">
        <v>661900</v>
      </c>
      <c r="AA152" s="286">
        <v>661960</v>
      </c>
      <c r="AB152" s="286">
        <v>661960</v>
      </c>
      <c r="AC152" s="286">
        <v>661960</v>
      </c>
    </row>
    <row r="153" spans="1:29" ht="13.2" x14ac:dyDescent="0.25">
      <c r="A153">
        <v>17</v>
      </c>
      <c r="B153" s="3" t="s">
        <v>583</v>
      </c>
      <c r="C153" s="1" t="s">
        <v>1626</v>
      </c>
      <c r="D153" t="str">
        <f t="shared" si="2"/>
        <v>VPOP</v>
      </c>
      <c r="E153">
        <v>294190</v>
      </c>
      <c r="F153">
        <v>296020</v>
      </c>
      <c r="G153">
        <v>296020</v>
      </c>
      <c r="H153">
        <v>298074</v>
      </c>
      <c r="I153">
        <v>298074</v>
      </c>
      <c r="J153">
        <v>299099</v>
      </c>
      <c r="K153">
        <v>299099</v>
      </c>
      <c r="L153">
        <v>299680</v>
      </c>
      <c r="M153">
        <v>299680</v>
      </c>
      <c r="N153">
        <v>300410</v>
      </c>
      <c r="O153">
        <v>300410</v>
      </c>
      <c r="P153">
        <v>302650</v>
      </c>
      <c r="Q153">
        <v>302650</v>
      </c>
      <c r="R153">
        <v>304480</v>
      </c>
      <c r="S153">
        <v>304480</v>
      </c>
      <c r="T153">
        <v>305580</v>
      </c>
      <c r="U153">
        <v>305580</v>
      </c>
      <c r="V153">
        <v>306070</v>
      </c>
      <c r="W153">
        <v>306070</v>
      </c>
      <c r="X153" s="220">
        <v>306640</v>
      </c>
      <c r="Y153" s="220">
        <v>306640</v>
      </c>
      <c r="Z153" s="220">
        <v>306640</v>
      </c>
      <c r="AA153" s="286">
        <v>305930</v>
      </c>
      <c r="AB153" s="286">
        <v>305930</v>
      </c>
      <c r="AC153" s="286">
        <v>305930</v>
      </c>
    </row>
    <row r="154" spans="1:29" ht="13.2" x14ac:dyDescent="0.25">
      <c r="A154">
        <v>18</v>
      </c>
      <c r="B154" s="3" t="s">
        <v>584</v>
      </c>
      <c r="C154" s="1" t="s">
        <v>1626</v>
      </c>
      <c r="D154" t="str">
        <f t="shared" si="2"/>
        <v>YPOP</v>
      </c>
      <c r="E154">
        <v>151160</v>
      </c>
      <c r="F154">
        <v>151100</v>
      </c>
      <c r="G154">
        <v>151100</v>
      </c>
      <c r="H154">
        <v>151410</v>
      </c>
      <c r="I154">
        <v>151410</v>
      </c>
      <c r="J154">
        <v>150828</v>
      </c>
      <c r="K154">
        <v>150828</v>
      </c>
      <c r="L154">
        <v>150270</v>
      </c>
      <c r="M154">
        <v>150270</v>
      </c>
      <c r="N154">
        <v>149940</v>
      </c>
      <c r="O154">
        <v>149940</v>
      </c>
      <c r="P154">
        <v>149670</v>
      </c>
      <c r="Q154">
        <v>149670</v>
      </c>
      <c r="R154">
        <v>149520</v>
      </c>
      <c r="S154">
        <v>149520</v>
      </c>
      <c r="T154">
        <v>149200</v>
      </c>
      <c r="U154">
        <v>149200</v>
      </c>
      <c r="V154">
        <v>148790</v>
      </c>
      <c r="W154" s="63">
        <v>148790</v>
      </c>
      <c r="X154" s="220">
        <v>148860</v>
      </c>
      <c r="Y154" s="220">
        <v>148860</v>
      </c>
      <c r="Z154" s="220">
        <v>148860</v>
      </c>
      <c r="AA154" s="286">
        <v>148290</v>
      </c>
      <c r="AB154" s="286">
        <v>148290</v>
      </c>
      <c r="AC154" s="286">
        <v>148290</v>
      </c>
    </row>
    <row r="161" spans="7:17" ht="13.2" x14ac:dyDescent="0.25">
      <c r="G161" s="62"/>
    </row>
    <row r="162" spans="7:17" ht="13.2" x14ac:dyDescent="0.25">
      <c r="G162" s="62"/>
    </row>
    <row r="163" spans="7:17" ht="13.2" x14ac:dyDescent="0.25">
      <c r="G163" s="62"/>
      <c r="P163" s="221"/>
    </row>
    <row r="164" spans="7:17" ht="13.2" x14ac:dyDescent="0.25">
      <c r="G164" s="62"/>
      <c r="P164" s="221"/>
    </row>
    <row r="165" spans="7:17" ht="13.2" x14ac:dyDescent="0.25">
      <c r="G165" s="62"/>
      <c r="H165" s="63"/>
      <c r="P165" s="221"/>
    </row>
    <row r="166" spans="7:17" ht="13.2" x14ac:dyDescent="0.25">
      <c r="G166" s="62"/>
      <c r="H166" s="63"/>
      <c r="P166" s="221"/>
    </row>
    <row r="167" spans="7:17" ht="13.2" x14ac:dyDescent="0.25">
      <c r="G167" s="64"/>
      <c r="H167" s="63"/>
      <c r="P167" s="221"/>
    </row>
    <row r="168" spans="7:17" ht="13.2" x14ac:dyDescent="0.25">
      <c r="G168" s="64"/>
      <c r="H168" s="63"/>
      <c r="P168" s="221"/>
    </row>
    <row r="169" spans="7:17" ht="13.2" x14ac:dyDescent="0.25">
      <c r="G169" s="62"/>
      <c r="H169" s="63"/>
      <c r="P169" s="222"/>
    </row>
    <row r="170" spans="7:17" ht="13.2" x14ac:dyDescent="0.25">
      <c r="G170" s="62"/>
      <c r="H170" s="63"/>
      <c r="P170" s="222"/>
    </row>
    <row r="171" spans="7:17" ht="13.2" x14ac:dyDescent="0.25">
      <c r="G171" s="62"/>
      <c r="H171" s="63"/>
      <c r="P171" s="221"/>
    </row>
    <row r="172" spans="7:17" ht="13.2" x14ac:dyDescent="0.25">
      <c r="G172" s="62"/>
      <c r="H172" s="63"/>
      <c r="P172" s="221"/>
      <c r="Q172" s="220"/>
    </row>
    <row r="173" spans="7:17" ht="13.2" x14ac:dyDescent="0.25">
      <c r="G173" s="62"/>
      <c r="H173" s="63"/>
      <c r="P173" s="221"/>
    </row>
    <row r="174" spans="7:17" ht="13.2" x14ac:dyDescent="0.25">
      <c r="G174" s="65"/>
      <c r="H174" s="63"/>
      <c r="P174" s="221"/>
    </row>
    <row r="175" spans="7:17" ht="13.2" x14ac:dyDescent="0.25">
      <c r="P175" s="221"/>
    </row>
    <row r="176" spans="7:17" ht="13.2" x14ac:dyDescent="0.25">
      <c r="P176" s="2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Welcome</vt:lpstr>
      <vt:lpstr>Trend</vt:lpstr>
      <vt:lpstr>NHS Region and Board</vt:lpstr>
      <vt:lpstr>NHS Region and Board Trend</vt:lpstr>
      <vt:lpstr>Gender</vt:lpstr>
      <vt:lpstr>SIMD</vt:lpstr>
      <vt:lpstr>Data Gender</vt:lpstr>
      <vt:lpstr>Data new Region</vt:lpstr>
      <vt:lpstr>Data SIMD</vt:lpstr>
      <vt:lpstr>Lookups</vt:lpstr>
      <vt:lpstr>'NHS Region and Board'!B1Check</vt:lpstr>
      <vt:lpstr>census_points</vt:lpstr>
      <vt:lpstr>genddata</vt:lpstr>
      <vt:lpstr>Gender!Print_Area</vt:lpstr>
      <vt:lpstr>'NHS Region and Board'!Print_Area</vt:lpstr>
      <vt:lpstr>SIMD!Print_Area</vt:lpstr>
      <vt:lpstr>Welcome!Print_Area</vt:lpstr>
      <vt:lpstr>Gender!Print_Titles</vt:lpstr>
      <vt:lpstr>'NHS Region and Board'!Print_Titles</vt:lpstr>
    </vt:vector>
  </TitlesOfParts>
  <Company>CSA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Tait</dc:creator>
  <cp:lastModifiedBy>Lindsey Mathieson</cp:lastModifiedBy>
  <cp:lastPrinted>2019-10-30T15:18:08Z</cp:lastPrinted>
  <dcterms:created xsi:type="dcterms:W3CDTF">2003-12-16T09:45:17Z</dcterms:created>
  <dcterms:modified xsi:type="dcterms:W3CDTF">2022-11-18T10:49:31Z</dcterms:modified>
</cp:coreProperties>
</file>